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نظارت 1402\"/>
    </mc:Choice>
  </mc:AlternateContent>
  <bookViews>
    <workbookView showSheetTabs="0" xWindow="0" yWindow="0" windowWidth="13500" windowHeight="9735" tabRatio="877" autoFilterDateGrouping="0"/>
  </bookViews>
  <sheets>
    <sheet name="فهرست" sheetId="63" r:id="rId1"/>
    <sheet name="شناسنامه بازدید" sheetId="67" r:id="rId2"/>
    <sheet name="ایمنی بیمار " sheetId="3" r:id="rId3"/>
    <sheet name="کنترل عفونت " sheetId="73" r:id="rId4"/>
    <sheet name="اورژانس" sheetId="77" r:id="rId5"/>
    <sheet name="مراقبت ویژه" sheetId="82" r:id="rId6"/>
    <sheet name="NICU" sheetId="83" r:id="rId7"/>
    <sheet name="مراقبتهای جراحی و بیهوشی " sheetId="8" r:id="rId8"/>
    <sheet name="سلامت مادر ونوزاد " sheetId="13" r:id="rId9"/>
    <sheet name="کودکان 59-1 ماهه " sheetId="71" r:id="rId10"/>
    <sheet name="مدیریت پرستاری " sheetId="45" r:id="rId11"/>
    <sheet name="مراقبت پرستاری " sheetId="74" r:id="rId12"/>
    <sheet name="آموزش و پیگیری بیمار " sheetId="75" r:id="rId13"/>
    <sheet name="تغذیه و رژیم درمانی " sheetId="51" r:id="rId14"/>
    <sheet name="پرتو پزشکی" sheetId="47" r:id="rId15"/>
    <sheet name="بانک خون" sheetId="69" r:id="rId16"/>
    <sheet name="آزمایشگاه" sheetId="38" r:id="rId17"/>
    <sheet name="میکروب شناسی" sheetId="39" r:id="rId18"/>
    <sheet name="بهداشت محیط " sheetId="53" r:id="rId19"/>
    <sheet name="بهداشت حرفه ای " sheetId="76" r:id="rId20"/>
    <sheet name="تجهیزات پزشکی " sheetId="57" r:id="rId21"/>
    <sheet name="ملزومات پزشکی " sheetId="58" r:id="rId22"/>
    <sheet name="مدیریت دارویی" sheetId="59" r:id="rId23"/>
    <sheet name="مدیریت خطر حوادث و بلایا" sheetId="60" r:id="rId24"/>
    <sheet name="مددکاری اجتماعی " sheetId="62" r:id="rId25"/>
    <sheet name="تاسیسات" sheetId="70" r:id="rId26"/>
    <sheet name="تعرفه و اقتصاد درمان" sheetId="42" r:id="rId27"/>
    <sheet name="حقوق گیرندگان خدمت " sheetId="72" r:id="rId28"/>
    <sheet name="طرح انطباق" sheetId="78" r:id="rId29"/>
    <sheet name="شکایات" sheetId="79" r:id="rId30"/>
    <sheet name="گردشگری سلامت " sheetId="80" r:id="rId31"/>
    <sheet name="نظارت بیمارستانی" sheetId="84" r:id="rId32"/>
    <sheet name="کارنامه" sheetId="65" r:id="rId33"/>
    <sheet name="نتایج تحلیلی" sheetId="66" r:id="rId34"/>
  </sheets>
  <externalReferences>
    <externalReference r:id="rId35"/>
    <externalReference r:id="rId36"/>
  </externalReferences>
  <definedNames>
    <definedName name="باکتری" localSheetId="16">آزمایشگاه!#REF!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9" i="84" l="1"/>
  <c r="E138" i="84"/>
  <c r="G138" i="84" s="1"/>
  <c r="D34" i="65" s="1"/>
  <c r="C2" i="84"/>
  <c r="F2" i="84"/>
  <c r="F1" i="84"/>
  <c r="E34" i="65" l="1"/>
  <c r="E33" i="65"/>
  <c r="E32" i="65"/>
  <c r="E31" i="65"/>
  <c r="E30" i="65"/>
  <c r="E29" i="65"/>
  <c r="E28" i="65"/>
  <c r="E27" i="65"/>
  <c r="E26" i="65"/>
  <c r="E25" i="65"/>
  <c r="E24" i="65"/>
  <c r="E23" i="65"/>
  <c r="E22" i="65"/>
  <c r="E21" i="65"/>
  <c r="E20" i="65"/>
  <c r="E19" i="65"/>
  <c r="E18" i="65"/>
  <c r="E17" i="65"/>
  <c r="E16" i="65"/>
  <c r="E15" i="65"/>
  <c r="E14" i="65"/>
  <c r="E13" i="65"/>
  <c r="E12" i="65"/>
  <c r="E11" i="65"/>
  <c r="E10" i="65"/>
  <c r="E9" i="65"/>
  <c r="E8" i="65"/>
  <c r="E7" i="65"/>
  <c r="D9" i="65"/>
  <c r="D10" i="65"/>
  <c r="D11" i="65"/>
  <c r="D12" i="65"/>
  <c r="D13" i="65"/>
  <c r="D14" i="65"/>
  <c r="D15" i="65"/>
  <c r="D16" i="65"/>
  <c r="D17" i="65"/>
  <c r="D18" i="65"/>
  <c r="D20" i="65"/>
  <c r="D21" i="65"/>
  <c r="D22" i="65"/>
  <c r="D23" i="65"/>
  <c r="D24" i="65"/>
  <c r="D25" i="65"/>
  <c r="D26" i="65"/>
  <c r="D27" i="65"/>
  <c r="D29" i="65"/>
  <c r="D30" i="65"/>
  <c r="D31" i="65"/>
  <c r="D33" i="65"/>
  <c r="D6" i="65"/>
  <c r="C2" i="80"/>
  <c r="C2" i="79"/>
  <c r="C2" i="72"/>
  <c r="C2" i="42"/>
  <c r="C2" i="70"/>
  <c r="C2" i="62"/>
  <c r="C2" i="60"/>
  <c r="C2" i="59"/>
  <c r="C2" i="58"/>
  <c r="D2" i="57"/>
  <c r="C2" i="76"/>
  <c r="C2" i="53"/>
  <c r="C2" i="39"/>
  <c r="C2" i="38"/>
  <c r="CF2" i="69"/>
  <c r="C2" i="47"/>
  <c r="C2" i="51"/>
  <c r="C2" i="75"/>
  <c r="C2" i="74"/>
  <c r="C2" i="45"/>
  <c r="C2" i="71"/>
  <c r="B2" i="13"/>
  <c r="C2" i="8"/>
  <c r="C2" i="77"/>
  <c r="B2" i="73"/>
  <c r="F1" i="83"/>
  <c r="F2" i="83"/>
  <c r="C2" i="83"/>
  <c r="F2" i="3"/>
  <c r="D181" i="82" l="1"/>
  <c r="D180" i="82"/>
  <c r="E132" i="82"/>
  <c r="D132" i="82"/>
  <c r="D42" i="82"/>
  <c r="E139" i="82"/>
  <c r="E144" i="82"/>
  <c r="E148" i="82"/>
  <c r="E159" i="82"/>
  <c r="E171" i="82"/>
  <c r="D171" i="82"/>
  <c r="D159" i="82"/>
  <c r="D148" i="82"/>
  <c r="D144" i="82"/>
  <c r="D139" i="82"/>
  <c r="E123" i="82"/>
  <c r="D123" i="82"/>
  <c r="E114" i="82"/>
  <c r="D114" i="82"/>
  <c r="D113" i="82"/>
  <c r="F112" i="82" s="1"/>
  <c r="D112" i="82"/>
  <c r="D174" i="82" l="1"/>
  <c r="D175" i="82"/>
  <c r="F39" i="65"/>
  <c r="E6" i="65"/>
  <c r="F36" i="65"/>
  <c r="F37" i="65"/>
  <c r="F38" i="65"/>
  <c r="D41" i="82"/>
  <c r="D183" i="82" l="1"/>
  <c r="F174" i="82"/>
  <c r="C2" i="82"/>
  <c r="F2" i="82"/>
  <c r="F1" i="82"/>
  <c r="D101" i="82"/>
  <c r="D100" i="82"/>
  <c r="D86" i="82"/>
  <c r="D85" i="82"/>
  <c r="D69" i="82"/>
  <c r="D68" i="82"/>
  <c r="D48" i="82"/>
  <c r="D47" i="82"/>
  <c r="D182" i="82" s="1"/>
  <c r="F182" i="82" l="1"/>
  <c r="D8" i="65" s="1"/>
  <c r="F68" i="82"/>
  <c r="F100" i="82"/>
  <c r="F47" i="82"/>
  <c r="F41" i="82"/>
  <c r="F85" i="82"/>
  <c r="D5" i="65"/>
  <c r="E5" i="65"/>
  <c r="B3" i="65"/>
  <c r="F2" i="42"/>
  <c r="F2" i="70"/>
  <c r="F1" i="70"/>
  <c r="F2" i="62"/>
  <c r="F2" i="60"/>
  <c r="F1" i="60"/>
  <c r="F2" i="58"/>
  <c r="H2" i="57"/>
  <c r="F2" i="76"/>
  <c r="F1" i="76"/>
  <c r="F2" i="53"/>
  <c r="F1" i="53"/>
  <c r="F2" i="39"/>
  <c r="F2" i="38"/>
  <c r="F1" i="38"/>
  <c r="F1" i="74"/>
  <c r="CI2" i="69"/>
  <c r="F2" i="47"/>
  <c r="F2" i="51"/>
  <c r="F2" i="75"/>
  <c r="F2" i="74"/>
  <c r="F2" i="45" l="1"/>
  <c r="F2" i="59"/>
  <c r="F2" i="71"/>
  <c r="E2" i="13"/>
  <c r="E21" i="79"/>
  <c r="D21" i="79"/>
  <c r="F2" i="79"/>
  <c r="F1" i="79"/>
  <c r="F2" i="80"/>
  <c r="F1" i="80"/>
  <c r="F2" i="72"/>
  <c r="G2" i="77"/>
  <c r="G1" i="77"/>
  <c r="E2" i="73"/>
  <c r="E1" i="73"/>
  <c r="I2" i="3"/>
  <c r="F1" i="78"/>
  <c r="F2" i="78"/>
  <c r="C2" i="78"/>
  <c r="F2" i="8"/>
  <c r="F22" i="79" l="1"/>
  <c r="D32" i="65" s="1"/>
  <c r="D74" i="80"/>
  <c r="D73" i="80"/>
  <c r="F73" i="80" l="1"/>
  <c r="E46" i="78"/>
  <c r="D46" i="78"/>
  <c r="D31" i="77" l="1"/>
  <c r="D30" i="77"/>
  <c r="G30" i="77" l="1"/>
  <c r="D7" i="65" s="1"/>
  <c r="A4" i="42"/>
  <c r="C14" i="42"/>
  <c r="C13" i="42"/>
  <c r="C12" i="42"/>
  <c r="C10" i="42"/>
  <c r="C8" i="42"/>
  <c r="C6" i="42"/>
  <c r="C4" i="42"/>
  <c r="D266" i="60" l="1"/>
  <c r="F265" i="60"/>
  <c r="D265" i="60"/>
  <c r="D56" i="58" l="1"/>
  <c r="D48" i="58"/>
  <c r="D45" i="58"/>
  <c r="D42" i="58"/>
  <c r="D39" i="58"/>
  <c r="D36" i="58"/>
  <c r="D31" i="58"/>
  <c r="D28" i="58"/>
  <c r="D22" i="58"/>
  <c r="D19" i="58"/>
  <c r="D15" i="58"/>
  <c r="D10" i="58"/>
  <c r="D7" i="58"/>
  <c r="D4" i="58"/>
  <c r="F72" i="57" l="1"/>
  <c r="F71" i="57"/>
  <c r="D36" i="76" l="1"/>
  <c r="D37" i="76" l="1"/>
  <c r="F36" i="76" l="1"/>
  <c r="CH52" i="69" l="1"/>
  <c r="CG48" i="69"/>
  <c r="CG44" i="69"/>
  <c r="CG41" i="69"/>
  <c r="CG38" i="69"/>
  <c r="CG35" i="69"/>
  <c r="CG31" i="69"/>
  <c r="CG27" i="69"/>
  <c r="CG20" i="69"/>
  <c r="CG17" i="69"/>
  <c r="CG13" i="69"/>
  <c r="CG4" i="69"/>
  <c r="CG52" i="69" s="1"/>
  <c r="CI53" i="69" l="1"/>
  <c r="F1" i="75"/>
  <c r="D81" i="38"/>
  <c r="F82" i="38" s="1"/>
  <c r="D19" i="65" s="1"/>
  <c r="D26" i="75" l="1"/>
  <c r="D25" i="75"/>
  <c r="F25" i="75" l="1"/>
  <c r="E138" i="74" l="1"/>
  <c r="D138" i="74"/>
  <c r="E124" i="74"/>
  <c r="D124" i="74"/>
  <c r="E115" i="74"/>
  <c r="D115" i="74"/>
  <c r="E111" i="74"/>
  <c r="D111" i="74"/>
  <c r="E106" i="74"/>
  <c r="D106" i="74"/>
  <c r="E95" i="74"/>
  <c r="D95" i="74"/>
  <c r="E80" i="74"/>
  <c r="D80" i="74"/>
  <c r="E73" i="74"/>
  <c r="D73" i="74"/>
  <c r="E69" i="74"/>
  <c r="D69" i="74"/>
  <c r="E65" i="74"/>
  <c r="D65" i="74"/>
  <c r="E55" i="74"/>
  <c r="D55" i="74"/>
  <c r="E51" i="74"/>
  <c r="D51" i="74"/>
  <c r="E44" i="74"/>
  <c r="D44" i="74"/>
  <c r="E34" i="74"/>
  <c r="D34" i="74"/>
  <c r="E24" i="74"/>
  <c r="D24" i="74"/>
  <c r="E20" i="74"/>
  <c r="D20" i="74"/>
  <c r="E15" i="74"/>
  <c r="D15" i="74"/>
  <c r="E10" i="74"/>
  <c r="D10" i="74"/>
  <c r="E6" i="74"/>
  <c r="D149" i="74" s="1"/>
  <c r="D6" i="74"/>
  <c r="D148" i="74" s="1"/>
  <c r="F148" i="74" l="1"/>
  <c r="D91" i="73" l="1"/>
  <c r="C91" i="73"/>
  <c r="D81" i="73"/>
  <c r="C81" i="73"/>
  <c r="D70" i="73"/>
  <c r="C70" i="73"/>
  <c r="D63" i="73"/>
  <c r="C63" i="73"/>
  <c r="D59" i="73"/>
  <c r="C59" i="73"/>
  <c r="D52" i="73"/>
  <c r="C52" i="73"/>
  <c r="D43" i="73"/>
  <c r="C43" i="73"/>
  <c r="D36" i="73"/>
  <c r="C36" i="73"/>
  <c r="D29" i="73"/>
  <c r="C29" i="73"/>
  <c r="C23" i="73"/>
  <c r="D12" i="73"/>
  <c r="C12" i="73"/>
  <c r="D4" i="73"/>
  <c r="C4" i="73"/>
  <c r="E109" i="45" l="1"/>
  <c r="D109" i="45"/>
  <c r="E100" i="45"/>
  <c r="D100" i="45"/>
  <c r="E92" i="45"/>
  <c r="D92" i="45"/>
  <c r="E88" i="45"/>
  <c r="D88" i="45"/>
  <c r="E84" i="45"/>
  <c r="D84" i="45"/>
  <c r="E74" i="45"/>
  <c r="D74" i="45"/>
  <c r="E65" i="45"/>
  <c r="D65" i="45"/>
  <c r="E58" i="45"/>
  <c r="D58" i="45"/>
  <c r="D45" i="45"/>
  <c r="E40" i="45"/>
  <c r="D40" i="45"/>
  <c r="E30" i="45"/>
  <c r="D30" i="45"/>
  <c r="E25" i="45"/>
  <c r="D25" i="45"/>
  <c r="E19" i="45"/>
  <c r="D19" i="45"/>
  <c r="E11" i="45"/>
  <c r="D11" i="45"/>
  <c r="E4" i="45"/>
  <c r="D4" i="45"/>
  <c r="D114" i="45" s="1"/>
  <c r="D115" i="45" l="1"/>
  <c r="F114" i="45" s="1"/>
  <c r="D97" i="73" l="1"/>
  <c r="C97" i="73" l="1"/>
  <c r="E98" i="73" s="1"/>
  <c r="F1" i="72" l="1"/>
  <c r="H147" i="3"/>
  <c r="E16" i="72" l="1"/>
  <c r="F17" i="72" s="1"/>
  <c r="D16" i="72"/>
  <c r="F16" i="72" l="1"/>
  <c r="CI1" i="69" l="1"/>
  <c r="F1" i="39"/>
  <c r="G147" i="3" l="1"/>
  <c r="I148" i="3" s="1"/>
  <c r="E463" i="39"/>
  <c r="D463" i="39"/>
  <c r="E453" i="39"/>
  <c r="D453" i="39"/>
  <c r="E450" i="39"/>
  <c r="D450" i="39"/>
  <c r="E447" i="39"/>
  <c r="D447" i="39"/>
  <c r="E444" i="39"/>
  <c r="D444" i="39"/>
  <c r="E438" i="39"/>
  <c r="D438" i="39"/>
  <c r="E434" i="39"/>
  <c r="D434" i="39"/>
  <c r="E430" i="39"/>
  <c r="D430" i="39"/>
  <c r="E426" i="39"/>
  <c r="D426" i="39"/>
  <c r="E416" i="39"/>
  <c r="D416" i="39"/>
  <c r="E412" i="39"/>
  <c r="D412" i="39"/>
  <c r="E408" i="39"/>
  <c r="D408" i="39"/>
  <c r="E403" i="39"/>
  <c r="D403" i="39"/>
  <c r="E387" i="39"/>
  <c r="D387" i="39"/>
  <c r="E383" i="39"/>
  <c r="D383" i="39"/>
  <c r="E379" i="39"/>
  <c r="D379" i="39"/>
  <c r="E371" i="39"/>
  <c r="D371" i="39"/>
  <c r="E366" i="39"/>
  <c r="D366" i="39"/>
  <c r="E363" i="39"/>
  <c r="D363" i="39"/>
  <c r="E358" i="39"/>
  <c r="D358" i="39"/>
  <c r="E354" i="39"/>
  <c r="D354" i="39"/>
  <c r="E350" i="39"/>
  <c r="D350" i="39"/>
  <c r="E347" i="39"/>
  <c r="D347" i="39"/>
  <c r="E339" i="39"/>
  <c r="D339" i="39"/>
  <c r="E334" i="39"/>
  <c r="D334" i="39"/>
  <c r="E318" i="39"/>
  <c r="D318" i="39"/>
  <c r="E313" i="39"/>
  <c r="D313" i="39"/>
  <c r="E309" i="39"/>
  <c r="D309" i="39"/>
  <c r="E304" i="39"/>
  <c r="D304" i="39"/>
  <c r="E297" i="39"/>
  <c r="D297" i="39"/>
  <c r="E293" i="39"/>
  <c r="D293" i="39"/>
  <c r="E289" i="39"/>
  <c r="D289" i="39"/>
  <c r="E285" i="39"/>
  <c r="D285" i="39"/>
  <c r="E280" i="39"/>
  <c r="D280" i="39"/>
  <c r="E275" i="39"/>
  <c r="D275" i="39"/>
  <c r="E270" i="39"/>
  <c r="D270" i="39"/>
  <c r="E267" i="39"/>
  <c r="D267" i="39"/>
  <c r="E263" i="39"/>
  <c r="D263" i="39"/>
  <c r="E257" i="39"/>
  <c r="D257" i="39"/>
  <c r="E249" i="39"/>
  <c r="D249" i="39"/>
  <c r="E244" i="39"/>
  <c r="D244" i="39"/>
  <c r="E240" i="39"/>
  <c r="D240" i="39"/>
  <c r="E236" i="39"/>
  <c r="D236" i="39"/>
  <c r="E232" i="39"/>
  <c r="D232" i="39"/>
  <c r="E228" i="39"/>
  <c r="D228" i="39"/>
  <c r="E223" i="39"/>
  <c r="D223" i="39"/>
  <c r="E220" i="39"/>
  <c r="D220" i="39"/>
  <c r="E217" i="39"/>
  <c r="D217" i="39"/>
  <c r="E213" i="39"/>
  <c r="D213" i="39"/>
  <c r="E210" i="39"/>
  <c r="D210" i="39"/>
  <c r="E202" i="39"/>
  <c r="D202" i="39"/>
  <c r="E198" i="39"/>
  <c r="D198" i="39"/>
  <c r="E194" i="39"/>
  <c r="D194" i="39"/>
  <c r="E190" i="39"/>
  <c r="D190" i="39"/>
  <c r="E186" i="39"/>
  <c r="D186" i="39"/>
  <c r="E181" i="39"/>
  <c r="D181" i="39"/>
  <c r="E176" i="39"/>
  <c r="D176" i="39"/>
  <c r="E170" i="39"/>
  <c r="D170" i="39"/>
  <c r="E165" i="39"/>
  <c r="D165" i="39"/>
  <c r="E161" i="39"/>
  <c r="D161" i="39"/>
  <c r="E157" i="39"/>
  <c r="D157" i="39"/>
  <c r="E153" i="39"/>
  <c r="D153" i="39"/>
  <c r="E149" i="39"/>
  <c r="D149" i="39"/>
  <c r="E143" i="39"/>
  <c r="E140" i="39"/>
  <c r="D140" i="39"/>
  <c r="E136" i="39"/>
  <c r="D136" i="39"/>
  <c r="E126" i="39"/>
  <c r="D126" i="39"/>
  <c r="E116" i="39"/>
  <c r="D116" i="39"/>
  <c r="E107" i="39"/>
  <c r="D107" i="39"/>
  <c r="E103" i="39"/>
  <c r="D103" i="39"/>
  <c r="E100" i="39"/>
  <c r="D100" i="39"/>
  <c r="E97" i="39"/>
  <c r="D97" i="39"/>
  <c r="E92" i="39"/>
  <c r="D92" i="39"/>
  <c r="E88" i="39"/>
  <c r="D88" i="39"/>
  <c r="E85" i="39"/>
  <c r="D85" i="39"/>
  <c r="E78" i="39"/>
  <c r="D78" i="39"/>
  <c r="E72" i="39"/>
  <c r="D72" i="39"/>
  <c r="E66" i="39"/>
  <c r="D66" i="39"/>
  <c r="E63" i="39"/>
  <c r="D63" i="39"/>
  <c r="E57" i="39"/>
  <c r="D57" i="39"/>
  <c r="E53" i="39"/>
  <c r="D53" i="39"/>
  <c r="E50" i="39"/>
  <c r="D50" i="39"/>
  <c r="E44" i="39"/>
  <c r="D44" i="39"/>
  <c r="E38" i="39"/>
  <c r="D38" i="39"/>
  <c r="E35" i="39"/>
  <c r="D35" i="39"/>
  <c r="E26" i="39"/>
  <c r="D26" i="39"/>
  <c r="E13" i="39"/>
  <c r="D13" i="39"/>
  <c r="E10" i="39"/>
  <c r="D10" i="39"/>
  <c r="D473" i="39" l="1"/>
  <c r="D472" i="39"/>
  <c r="E206" i="8"/>
  <c r="E111" i="8"/>
  <c r="E4" i="8"/>
  <c r="E10" i="8"/>
  <c r="E16" i="8"/>
  <c r="E21" i="8"/>
  <c r="E24" i="8"/>
  <c r="E30" i="8"/>
  <c r="E35" i="8"/>
  <c r="E42" i="8"/>
  <c r="E47" i="8"/>
  <c r="E52" i="8"/>
  <c r="E57" i="8"/>
  <c r="E62" i="8"/>
  <c r="E68" i="8"/>
  <c r="E73" i="8"/>
  <c r="E79" i="8"/>
  <c r="E85" i="8"/>
  <c r="E92" i="8"/>
  <c r="E98" i="8"/>
  <c r="E103" i="8"/>
  <c r="E107" i="8"/>
  <c r="E114" i="8"/>
  <c r="E122" i="8"/>
  <c r="E127" i="8"/>
  <c r="E132" i="8"/>
  <c r="E135" i="8"/>
  <c r="E140" i="8"/>
  <c r="E144" i="8"/>
  <c r="E148" i="8"/>
  <c r="E151" i="8"/>
  <c r="E157" i="8"/>
  <c r="E161" i="8"/>
  <c r="E165" i="8"/>
  <c r="E171" i="8"/>
  <c r="E175" i="8"/>
  <c r="E178" i="8"/>
  <c r="E184" i="8"/>
  <c r="E187" i="8"/>
  <c r="E191" i="8"/>
  <c r="E196" i="8"/>
  <c r="E198" i="8"/>
  <c r="E213" i="8"/>
  <c r="E215" i="8"/>
  <c r="E217" i="8"/>
  <c r="E221" i="8"/>
  <c r="E228" i="8"/>
  <c r="D4" i="13"/>
  <c r="D9" i="13"/>
  <c r="D17" i="13"/>
  <c r="D23" i="13"/>
  <c r="D30" i="13"/>
  <c r="D33" i="13"/>
  <c r="D37" i="13"/>
  <c r="D41" i="13"/>
  <c r="D46" i="13"/>
  <c r="D49" i="13"/>
  <c r="D58" i="13"/>
  <c r="D62" i="13"/>
  <c r="D70" i="13"/>
  <c r="D74" i="13"/>
  <c r="D79" i="13"/>
  <c r="D84" i="13"/>
  <c r="F472" i="39" l="1"/>
  <c r="D30" i="8"/>
  <c r="E56" i="58" l="1"/>
  <c r="E48" i="58"/>
  <c r="E45" i="58"/>
  <c r="E42" i="58"/>
  <c r="E39" i="58"/>
  <c r="E36" i="58"/>
  <c r="E31" i="58"/>
  <c r="E28" i="58"/>
  <c r="E22" i="58"/>
  <c r="E19" i="58"/>
  <c r="E15" i="58"/>
  <c r="E10" i="58"/>
  <c r="E7" i="58"/>
  <c r="E4" i="58"/>
  <c r="D198" i="8" l="1"/>
  <c r="D228" i="8"/>
  <c r="D221" i="8"/>
  <c r="D217" i="8"/>
  <c r="D213" i="8"/>
  <c r="D206" i="8"/>
  <c r="D196" i="8"/>
  <c r="D191" i="8"/>
  <c r="D187" i="8"/>
  <c r="D184" i="8"/>
  <c r="D178" i="8"/>
  <c r="D175" i="8"/>
  <c r="D171" i="8"/>
  <c r="D165" i="8"/>
  <c r="D161" i="8"/>
  <c r="D157" i="8"/>
  <c r="D151" i="8"/>
  <c r="D144" i="8"/>
  <c r="D140" i="8"/>
  <c r="D135" i="8"/>
  <c r="D132" i="8"/>
  <c r="D127" i="8"/>
  <c r="D122" i="8"/>
  <c r="D114" i="8"/>
  <c r="D111" i="8"/>
  <c r="D107" i="8"/>
  <c r="D103" i="8"/>
  <c r="D98" i="8"/>
  <c r="D92" i="8"/>
  <c r="D85" i="8"/>
  <c r="D79" i="8"/>
  <c r="D73" i="8"/>
  <c r="D68" i="8"/>
  <c r="D62" i="8"/>
  <c r="D57" i="8"/>
  <c r="D52" i="8"/>
  <c r="D47" i="8"/>
  <c r="D42" i="8"/>
  <c r="D35" i="8"/>
  <c r="D24" i="8"/>
  <c r="D21" i="8"/>
  <c r="D16" i="8"/>
  <c r="D10" i="8"/>
  <c r="D4" i="8"/>
  <c r="D161" i="71" l="1"/>
  <c r="D160" i="71"/>
  <c r="C111" i="13" l="1"/>
  <c r="C84" i="13"/>
  <c r="C79" i="13"/>
  <c r="C74" i="13"/>
  <c r="C70" i="13"/>
  <c r="C62" i="13"/>
  <c r="C58" i="13"/>
  <c r="C49" i="13"/>
  <c r="C46" i="13"/>
  <c r="C41" i="13"/>
  <c r="C37" i="13"/>
  <c r="C33" i="13"/>
  <c r="C30" i="13"/>
  <c r="C23" i="13"/>
  <c r="C17" i="13"/>
  <c r="C9" i="13"/>
  <c r="C4" i="13"/>
  <c r="C110" i="13" l="1"/>
  <c r="F1" i="71"/>
  <c r="F160" i="71" l="1"/>
  <c r="D92" i="70"/>
  <c r="D91" i="70"/>
  <c r="F91" i="70" l="1"/>
  <c r="F30" i="65" l="1"/>
  <c r="G30" i="65" s="1"/>
  <c r="D28" i="65"/>
  <c r="F1" i="42"/>
  <c r="F1" i="8"/>
  <c r="D265" i="53" l="1"/>
  <c r="D42" i="62" l="1"/>
  <c r="D41" i="62"/>
  <c r="D21" i="42"/>
  <c r="D20" i="42"/>
  <c r="F20" i="42" l="1"/>
  <c r="D26" i="59"/>
  <c r="F1" i="58"/>
  <c r="D63" i="58" l="1"/>
  <c r="D62" i="58"/>
  <c r="F62" i="58" l="1"/>
  <c r="F1" i="45" l="1"/>
  <c r="B4" i="42" l="1"/>
  <c r="D234" i="8" l="1"/>
  <c r="D235" i="8" l="1"/>
  <c r="F234" i="8" s="1"/>
  <c r="E3" i="65" l="1"/>
  <c r="D60" i="47" l="1"/>
  <c r="D59" i="47"/>
  <c r="D264" i="53" l="1"/>
  <c r="D59" i="51"/>
  <c r="D58" i="51"/>
  <c r="F1" i="62" l="1"/>
  <c r="F1" i="59"/>
  <c r="H1" i="57"/>
  <c r="F1" i="51"/>
  <c r="F1" i="47"/>
  <c r="E1" i="13"/>
  <c r="I1" i="3"/>
  <c r="D25" i="59" l="1"/>
  <c r="F264" i="53"/>
  <c r="F58" i="51"/>
  <c r="F59" i="47"/>
  <c r="F12" i="65" s="1"/>
  <c r="G12" i="65" s="1"/>
  <c r="F15" i="65" l="1"/>
  <c r="G15" i="65" s="1"/>
  <c r="F11" i="65"/>
  <c r="G11" i="65" s="1"/>
  <c r="F25" i="59"/>
  <c r="F7" i="65"/>
  <c r="G7" i="65" s="1"/>
  <c r="F41" i="62"/>
  <c r="H71" i="57"/>
  <c r="F28" i="65" l="1"/>
  <c r="G28" i="65" s="1"/>
  <c r="F26" i="65"/>
  <c r="G26" i="65" s="1"/>
  <c r="F27" i="65"/>
  <c r="G27" i="65" s="1"/>
  <c r="F24" i="65"/>
  <c r="G24" i="65" s="1"/>
  <c r="F25" i="65"/>
  <c r="G25" i="65" s="1"/>
  <c r="F31" i="65"/>
  <c r="G31" i="65" s="1"/>
  <c r="F13" i="65" l="1"/>
  <c r="G13" i="65" s="1"/>
  <c r="E110" i="13" l="1"/>
  <c r="F8" i="65" l="1"/>
  <c r="G8" i="65" s="1"/>
  <c r="F5" i="65" l="1"/>
  <c r="G5" i="65" l="1"/>
  <c r="F14" i="65"/>
  <c r="G14" i="65" l="1"/>
  <c r="F9" i="65"/>
  <c r="F10" i="65"/>
  <c r="G10" i="65" s="1"/>
  <c r="G9" i="65" l="1"/>
  <c r="E2" i="65" s="1"/>
</calcChain>
</file>

<file path=xl/comments1.xml><?xml version="1.0" encoding="utf-8"?>
<comments xmlns="http://schemas.openxmlformats.org/spreadsheetml/2006/main">
  <authors>
    <author>Author</author>
  </authors>
  <commentList>
    <comment ref="B11" authorId="0" shapeId="0">
      <text>
        <r>
          <rPr>
            <b/>
            <sz val="9"/>
            <color indexed="81"/>
            <rFont val="Tahoma"/>
            <family val="2"/>
          </rPr>
          <t xml:space="preserve">Author:
</t>
        </r>
      </text>
    </comment>
  </commentList>
</comments>
</file>

<file path=xl/sharedStrings.xml><?xml version="1.0" encoding="utf-8"?>
<sst xmlns="http://schemas.openxmlformats.org/spreadsheetml/2006/main" count="4369" uniqueCount="3527">
  <si>
    <t>حیطه استاندارد</t>
  </si>
  <si>
    <t>ردیف</t>
  </si>
  <si>
    <t xml:space="preserve">موارد ارزیابی (استاندارد) </t>
  </si>
  <si>
    <t>امتیاز مکتسبه</t>
  </si>
  <si>
    <t>جمع بندی نمرات</t>
  </si>
  <si>
    <t>مجموع نمرات چک لیست</t>
  </si>
  <si>
    <t>امتیاز نهایی</t>
  </si>
  <si>
    <t>نمره کسب شده</t>
  </si>
  <si>
    <t>فرآیند شناسایی مورد استفاده در کل بیمارستان مستلزم وجو د حداقل دو شناسه برای شناسای بیماران است. این دو شناسه در تمامی اماکن و موقعیت هایی که توام با انجام مداخلات برای بیماران است مورد استفاده قرار می گیرد.</t>
  </si>
  <si>
    <t>توصیه ها:</t>
  </si>
  <si>
    <t>مشاهده</t>
  </si>
  <si>
    <t>دستورالعمل "نحوه پذیرش بیماران در اتاق عمل" تدوین شده و کارکنان مربوطه از آن آگاهی دارند و براساس آن عمل می نمایند.</t>
  </si>
  <si>
    <t>ارزیابی آمادگی بیماران قبل از ورود به اتاق عمل</t>
  </si>
  <si>
    <t>کنترل ساعت ناشتای آمادگی بیماران قبل از عمل جراحی براساس ساعات مجاز</t>
  </si>
  <si>
    <t>بیمار توسط پرستار بخش به مسئول پذیرش اتاق عمل تحویل داده می شود.</t>
  </si>
  <si>
    <t>دستورالعمل "نحوه نگهداری و انتقال نمونه های پاتولوژی از اتاق عمل به آزمایشگاه" تدوین شده و کارکنان مربوطه از آن آگاهی دارند و براساس آن عمل می نمایند.</t>
  </si>
  <si>
    <t>بیمار در بدو ورود به بخش اتاق عمل، توسط یک پرستار یا کاردان/کارشناس اتاق عمل یا هوشبری، پذیرش و وضعیت بیمار در فرم مراقبت قبل از عمل جراحی، ثبت می شود.</t>
  </si>
  <si>
    <t xml:space="preserve">برنامه ی مداوم برای کاهش اضطراب بیماران از لحظه ی ورود به اتاق عمل تا زمان بیهوشی </t>
  </si>
  <si>
    <t>پره آپ بیماران قبل از عمل جراحی به صورت منظم و برنامه ریزی شده انجام می شود.</t>
  </si>
  <si>
    <t>پزشک متخصص بیهوشی، وضعیت بیمار را قبل، حین و بعد از عمل جراحی بررسی و در برگ بیهوشی و برگ مراقبت بعد از عمل جراحی ثبت، مهر و امضاء می نماید.</t>
  </si>
  <si>
    <t>پزشک جراح، شرح عمل، اقدامات و سایر مشاهدات را در برگ گزارش عمل جراحی؛ به طور خوانا ثبت، مهر و امضاء می نماید.</t>
  </si>
  <si>
    <t>در هر زایمان حداقل یک نفر کارشناس مامایی دارای گواهی احیای پایه نوزاد از بخش زایمان به عنوان مسئول انحصاری نوزاد حضور دارد.</t>
  </si>
  <si>
    <t>دستورالعمل "نحوه نظافت، شستشو و گندزدایی اختصاصی محیط های اتاق های عمل" با حداقل های مورد انتظار تدوین شده و کارکنان مربوطه از آن آگاهی داشته و براساس آن عمل می نمایند.</t>
  </si>
  <si>
    <t>محل پذیرش اتاق عمل، دید مستقیم به اتاق های ریکاوری و اتاق های عمل ندارد و در صورت انتظار، به بیمار مراقبت های لازم توسط کارکنان درمانی تا انجام عمل جراحی ارائه می شود.</t>
  </si>
  <si>
    <t>قبل از القای بیهوشی به هر بیمار، تکنسین/کاردان/کارشناس؛ هوشبری/اتاق عمل موارد مندرج در استاندارد را بررسی و توسط متخصص بیهوشی مراتب بررسی مجدد و تأیید می شود.</t>
  </si>
  <si>
    <t>شناسایی صحیح نوزاد در هنگام تولد، براساس الزامات ابلاغی وزارت بهداشت، انجام می شود.</t>
  </si>
  <si>
    <t>مراقبت های معمول نوزاد براساس بسته خدمتی مراقبت از نوزاد سالم در بیمارستان، انجام می شود.</t>
  </si>
  <si>
    <t>برقراری تماس پوستی مادر و نوزاد بلافاصله پس از تولد و شروع تغذیه با شیر مادر در ساعت اول تولد، براساس دستورالعمل های ابلاغی وزارت بهداشت انجام می شود.</t>
  </si>
  <si>
    <t>براساس برنامه ریزی مدیر پرستاری حداقل مهارت های کارکنان پرستاری جدیدالورود به بخش های اتاق عمل ارزیابی و احراز صلاحیت نهایی توسط سرپرستار/کارشناس خبره بخش صورت می پذیرد.</t>
  </si>
  <si>
    <t>تهویه هوای اتاق های عمل دارای شرایط بهداشتی است و به فیلترهای اولیه و نهایی هپا مجهز می باشد.</t>
  </si>
  <si>
    <t>مسیرهای کثیف و تمیز حداقل در بخش اتاق عمل و استریلیزاسیون مرکزی، رعایت می شوند.</t>
  </si>
  <si>
    <t>اطمینان از استریلیزاسیون صحیح پک های استریل شده</t>
  </si>
  <si>
    <t>عدم وجود تجهیزات و وسایل مازاد در اتاق های عمل به خصوص در اتاق عمل جراحی عفونی</t>
  </si>
  <si>
    <t>حداقل یکبار در اتاق های عمل، اندازه گیری، ارزیابی و کنترل عوامل زیان آورآلاینده های  بیولوژیک، شیمیایی، فیزیکی محیط کار متناسب با فعالیت بخش انجام می شود.</t>
  </si>
  <si>
    <t>اسکراب دست منطبق با آخرین دستور العمل ابلاغی وزارت بهداشت، جهت تمام اقدامات تهاجمی انجام می شود.</t>
  </si>
  <si>
    <t>ورود تلفن همراه و کتاب و جزوه در داخل فضاهای اتاق عمل، ممنوع می باشد و سرپرستار بخش بر اجرای صحیح آن نظارت می نماید.</t>
  </si>
  <si>
    <t>پوشش بیماران در طول مدت دریافت خدمات تشخیصی، درمانی و مراقبتی باید براساس تامین امنیت روانی بیمار و حفظ حریم او و رعایت موازین شرعی، اخلاق پزشکی و متناسب با خدمات تخصصی می باشد.</t>
  </si>
  <si>
    <t>چینش نیروهای هر یک از اتاق های عمل قبل از شروع عمل جراحی برنامه ریزی و اجرا میشود.</t>
  </si>
  <si>
    <t>متخصص بیهوشی براساس تعداد عمل های جراحی و تعداد بیماران موجود است</t>
  </si>
  <si>
    <t>ترالی احیا طبق استانداردهای ابلاغی وزارت موجود است و چک روزانه طبق چک لیست انجام می شود.</t>
  </si>
  <si>
    <t>بررسی امکانات ریکاوری</t>
  </si>
  <si>
    <t>کنترل برگ رضایت آگاهانه جراحی و بیهوشی توسط پرستار پذیرش در اتاق عمل</t>
  </si>
  <si>
    <t>رعایت دمای مطلوب 15 الی 25 درجه و رطوبت 40 الی 65 درصد</t>
  </si>
  <si>
    <t>شاخص مدت انتظار بیمار در اتاق عمل .....</t>
  </si>
  <si>
    <t>*</t>
  </si>
  <si>
    <t>طراحی فضای فیزیکی جداگانه برای تریاژ</t>
  </si>
  <si>
    <t xml:space="preserve">تکمیل پارتوگراف برای مادران باردار در لیبر در فاز فعال زایمانی توسط ماما/ پزشک </t>
  </si>
  <si>
    <t>تحویل و تحول مادران در لیبر، حین زایمان و پس از زایمان توسط پزشکان و کارکنان در تمام نوبت های کاری</t>
  </si>
  <si>
    <t>ارزیابی خونریزی، محل برش اپیزیاتومی، خروج از تخت به محض مناسب شدن حال مادر، تغذیه، اطمینان از تخلیه مثانه، توجه به علایم خطر مادر</t>
  </si>
  <si>
    <t xml:space="preserve">ارزیابی اثربخشی مراقبتهای مادر و نوزاد با استفاده از ابزار مربوط در فواصل زمانی معین توسط ماما مسئول </t>
  </si>
  <si>
    <t>استفاده از مچ بند شناسایی مادر و نوزاد در بدو پذیرش مادر</t>
  </si>
  <si>
    <t xml:space="preserve"> ثبت مشخصات مربوط به نوزاد پس از زایمان بر مچ بند نوزاد، پس از شناسایی فعال، شامل نام و نام خانوادگی مادر، تاریخ و ساعت تولد، جنس نوزاد در کنار کد شناسایی نوزاد </t>
  </si>
  <si>
    <t>نشان دادن نوزاد و اعلام جنسیت به مادر</t>
  </si>
  <si>
    <t>نصب مچ بند به دست و پای نوزاد بلافاصله پس از تولد در اتاق زایمان / اتاق عمل ترجیحا" روی مچ پای نوزاد، در محلی که ایجاد حساسیت نکند</t>
  </si>
  <si>
    <t xml:space="preserve">انتقال ایمن و هم زمان مادر و  نوزاد به بخش پس از زایمان  </t>
  </si>
  <si>
    <t>ارزیابی و پایش مستمر نوزاد تا 2 ساعت پس از زایمان براساس دستورالعمل ابلاغی وزارت بهداشت شامل: چک ضربان قلب ، تنفس و دمای نوزاد هر نیم ساعت تا دو ساعت توجه به بند ناف و انجام شیردهی</t>
  </si>
  <si>
    <t>ارائه توضیحات و آموزش شفاهی در زمینه اهمیت و چگونگی برقراری تماس پوست با پوست مادر و نوزاد بلافاصله پس از تولد</t>
  </si>
  <si>
    <t>اثربخشی آموزش های ارائه شده و پایبندی و باور مادران در خصوص اهمیت تغذیه با شیر مادر</t>
  </si>
  <si>
    <t xml:space="preserve">تدوین مفاد آموزشی براساس  مراقبتهای مادر و نوزاد پس از زایمان بر اساس دستورالعمل کشوری </t>
  </si>
  <si>
    <t xml:space="preserve">آگاهی مادر و همراه از توضیحات ارائه شده و یادگیری مبانی مهم مراقبتهای مادر و نوزاد پس از زایمان </t>
  </si>
  <si>
    <t>داشتن کد فوریت  های مامایی و تیم مربوطه مطابق آخرین دستورالعمل و ابلاغ به تمامی بخش ها</t>
  </si>
  <si>
    <t>آگاهی کارکنان از فرایند اعزام و عمل براساس آن</t>
  </si>
  <si>
    <t>وجود پروتکل برای 4 عارضه شایع مامایی با تعیین شرح وظایف اعضای تیم و برنامه زمانبندی با امضای رئیس بیمارستان(نصب در دیوار)</t>
  </si>
  <si>
    <t xml:space="preserve">داشتن قابلیت اجرایی پروتکل برای بیمارستان </t>
  </si>
  <si>
    <t>گزارش موارد سقط در سامانه ایمان</t>
  </si>
  <si>
    <t>مرکز / بیمارستان دارای پروانه بهره برداری معتبر می باشد و نام بخش در آن درج گردیده و زمان فعالیت آن با پروانه مطابقت دارد.</t>
  </si>
  <si>
    <t>مسئولین فنی دارای پروانه معتبر می باشند.</t>
  </si>
  <si>
    <t>در مرکز  تصویربرداری،  مسئول فنی  درتمام ساعات فعالیت بخش طبق پروانه حضور دارد.</t>
  </si>
  <si>
    <t xml:space="preserve">مسئول فیزیک بهداشت دارای ابلاغ بوده و از شرح وظایف محوله اطلاع داشته و حداقل در یک شیفت کاری حضور دارد. </t>
  </si>
  <si>
    <t>بخشهای فعال دارای مجوز کار با اشعه معتبر می باشد.</t>
  </si>
  <si>
    <t>لیست پرتوپزشکان و پرتوکاران  مطابق با اسامی اعلامی به معاونت درمان و مجوز کار با اشعه می باشد. برنامه کاری کادر فنی مطابق با ساعات فعالیت مجاز بخش تنظیم شده است.</t>
  </si>
  <si>
    <t>پزشک همکار متخصص رادیولوژی فعال در موسسه (غیر از مسئول فنی ) دارای مجوزهای قانونی می باشند.</t>
  </si>
  <si>
    <t>مشخصات دموگرافیک بیمار و مارکر مناسب با نوع خدمت در کلیشه ثبت میگردد.</t>
  </si>
  <si>
    <t>بخشنامه پذیرش بیماران بالای 100 کیلوگرم رعایت می شود. (مراکز تصویربرداری)</t>
  </si>
  <si>
    <t xml:space="preserve">کلیه اقدامات تشخیصی (اورژانس (خارج از نوبت ) و غیر اورژانسی )  مرتبط با دستگاه های موجود انجام می پذیرد. </t>
  </si>
  <si>
    <t>بررسی، شناسایی و کنترل عوامل تاثیر گذار بر کیفیت تصاویر توسط مسئول فنی و کارکنان فنی بخش تصویربرداری انجام شده و اقدامات اصلاحی صورت گرفته و برنامه بهبود کیفیت تدوین و در سوابق مدیریت کیفیت ثبت شده است..</t>
  </si>
  <si>
    <t>نظارت مستمر مسئول فنی بر کیفیت خدمات بطور منظم و حداقل ماهیانه انجام شده و نتایج و مصوبات و اقدامات اصلاحی بصورت دستی و اتوماتیک موجود می باشد.</t>
  </si>
  <si>
    <t>اصول گزارش نویسی رعایت میشود.</t>
  </si>
  <si>
    <t>برنامه ریزی و زمان سنجی انجام و گزارش تصویربرداریهای اورژانس و غیر اورژانس صورت گرفته و مصوبات مربوط به کمیته ارتقای اورژانس و کمیته دارو درمان و تجهیزات موجود می باشد.</t>
  </si>
  <si>
    <t>تائید پزشکان اورژانس ملاک ارزیابی است.</t>
  </si>
  <si>
    <t>دستورالعمل نحوه استفاده ایمن از مواد حاجب تدوین شده و کارکنان از آن مطلع بوده و به آن عمل می نمایند.</t>
  </si>
  <si>
    <t>فرآیند تعيین دوز دارویی، محاسبه، و تجویز و تزریق داروها انجام، ثبت  و توسط پزشک نظارت میشود.</t>
  </si>
  <si>
    <t xml:space="preserve">فهرست پروسیجرهای نیازمند بیهوشی و سایر مداخلات تهاجمی تهیه شده است. </t>
  </si>
  <si>
    <t>اقدامات تشخیصی درمانی مداخله ای با رعایت استاندارد و اخذ رضایت آگاهانه انجام می پذیرد.</t>
  </si>
  <si>
    <t>ارائه خدمات نیازمند بیهوشی با حضور متخصص بیهوشی و در شرایط استاندارد ریکاوری و با تجهیزات استاندارد صورت می پذیرد. برنامه پزشکان متخصص بیهوشی همکاری کننده با بخش تصویربرداری موجود است.</t>
  </si>
  <si>
    <t>مسئول پذیرش تصویربرداری اطلاعات لازم در زمان پذیرش بیمار را اخذ و در سیستم ثبت می نماید. ( اطلاعات هویتی بیمار و نام پزشک درخواست کننده و...)</t>
  </si>
  <si>
    <t>شرح حال کامل از بیمار با توجه به نوع خدمت اخذ و ثبت و مورد استفاده قرار میگیرد .</t>
  </si>
  <si>
    <t>فهرست پروسیجرهای نیازمند کسب آمادگی و فرمهای مربوطه به تفکیک تهیه شده است.توضیحات بصورت شفاهی و کتبی قبل از انجام پروسیجر ارائه و اطمینان از انجام آزمایشات و آمادگی های پزشکی لازم قبل از انجام خدمت حاصل می شود.</t>
  </si>
  <si>
    <t>آموزشهای لازم به بیماران در حین انجام تصویربرداری و مراقبتهای بعد از آن ارائه می گردد.</t>
  </si>
  <si>
    <t>فضای پشتیبانی مناسب شامل رختکن بیمار،  اتاق استراحت، اتاق تمیز و کثیف،تی شویی ، ریکاوری، انبار و سالن انتظار (با فضای فیزیکی و امکانات رفاهی مناسب ) درنظر گرفته شده است.</t>
  </si>
  <si>
    <t>استانداردهای لازم در خصوص دسترسی به مرکز رعایت شده است و دسترسی بیماران اورژانسی و سرپایی به بخش تصویربرداری ایمن و آسان است.</t>
  </si>
  <si>
    <t>از لباس ، ملحفه و روانداز تميز و يكبار مصرف استفاده می شود. نظافت و ضدعفونی روزانه تجهیزات تصویربرداری مثل انجام می گیرد.تخت انجام سونوگرافی پس از هر بیمار تمیز یا ملحفه آن عوض می شود.</t>
  </si>
  <si>
    <t>کلیه اتاقهای تصویربرداری مربوطه هر 6 ماه یکبار توسط مسئول فیزیک بهداشت از نظر دزیمتری بررسی مي شود.</t>
  </si>
  <si>
    <t>وضعيت نور ، تهويه و سيستمهاي برودتي/حرارتي و رعایت اصول بهداشتی،  مناسب می باشد</t>
  </si>
  <si>
    <t xml:space="preserve">تجهیزات پرتویی موجود با مجوز کار با اشعه و پروانه مطابقت دارد </t>
  </si>
  <si>
    <t>تجهیزات تصویربرداری دیجیتال وجود دارد و کارشناس فنی تصاویر دیجیتال مشخص شده است.</t>
  </si>
  <si>
    <t>بایگانی جهت ضبط و نگهداری مدارک ضروری و پرونده مراجعین و گزارشهای تصویربرداری وجود دارد. (حداقل به مدت 5 سال)</t>
  </si>
  <si>
    <t>کالیبراسیون اختصاصی و کنترل کیفی دستگاهها ( بصورت سالیانه ) انجام می گیرد.</t>
  </si>
  <si>
    <t>تجهیزات سالم و کارا می باشند. گزارش خرابی و نواقص تجهیزات پرتوپزشکی فعال در مرکز وجود دارد. (مستند)</t>
  </si>
  <si>
    <t>ترالی اورژانس در قسمتهای مختلف مرکز تصویربرداری به طور جداگانه با تجهیزات کامل در دسترس مي باشد.</t>
  </si>
  <si>
    <t>دستورالعمل مقابله با سوانح پرتوی بر اساس شرایط واقعی کار تدوین گردیده و پرسنل از آن آگاهی دارند.</t>
  </si>
  <si>
    <t>فهرست محدوده بحرانی تصویربرداری تهیه و در معرض دید کارکنان نصب شده و خط آزاد ارتباطی و آماده بکار برای اطلاع رسانی وجود دارد.</t>
  </si>
  <si>
    <t>سيستم برق اضطراري و کپسول اطفاء حريق (با شارژ معتبر) وجود دارد</t>
  </si>
  <si>
    <t>موازین کنترل عفونت و تفکیک زباله ها رعایت می شود.</t>
  </si>
  <si>
    <t>وسایل حفاظتی از جمله شیلدهای مختلف و روپوش سربی در بخشهای مربوطه و تک تك  اتاقهای گرافی موجود میباشد و کارکنان برای بیماران از آن استفاده می کنند</t>
  </si>
  <si>
    <t>چراغ هشداردهنده هماهنگ بااکسپوز بر درب های اتاق های پرتوزانصب شده است. نگاتوسکوپ سالم به تعداد کافی در محل های مناسب نصب گردیده باشد.</t>
  </si>
  <si>
    <t>علائم تصویری و نوشتاری هشدار دهنده پرتو و دستورالعملهای حفاظتی مربوط به کارکنان ، مراجعین،زنان باردار و کودکان بصورت شفاف و به تعداد کافی در معرض دید عموم نصب شده است.</t>
  </si>
  <si>
    <t>معاینات دوره ای پرتوکاران انجام می شود. گزارشات دوره ای فیلم بج موجود بوده و با پرسنل فعال مطابقت داشته و بررسی و ثبت و بایگانی میشود. مقررات ویژه پرتوکاران موضوع مفاد 20 از فصل پنجم قانون حفاظت در برابر اشعه  رعایت می شود.</t>
  </si>
  <si>
    <t>محرمانگی و حفظ حریم خصوصی انجام می شود.</t>
  </si>
  <si>
    <t>دستورالعمل ممنوعیت استعمال دخانیات ، پوستر منشور حقوق بیمار و نحوه رسیدگی به شکایات نصب می باشد.</t>
  </si>
  <si>
    <t>سرویس بهداشتی با روشویی مناسب و رعایت ضوابط بهداشتی وجود دارد. آب سردکن همرا با لیوان یکبار مصرف وجود دارد.</t>
  </si>
  <si>
    <t xml:space="preserve">اتیکتهای خوانا همراه با اسم ومشخصات کلیه کارکنان و فیلم بچ پرتوکاران نصب می باشند. کارکنان از روپوش مناسب و تمیز استفاده می کنند.   </t>
  </si>
  <si>
    <t>تعرفه مصوب رعایت می شود و معرض دید نصب شده است. مبلغ دریافتی در مرکز ثبت شده و  رسید به بیمار تحویل داده میشود.</t>
  </si>
  <si>
    <t>برخورد و رفتار متصدی پذیرش و سایر کارکنان با مراجعین مناسب است و در نظر سنجی میدانی ، بیماران از خدمات ارائه شده در موسسه/مرکز رضایت دارند.</t>
  </si>
  <si>
    <t>تتغذیه ورژیم درمانی</t>
  </si>
  <si>
    <t>مشاهده احکام و مستندات</t>
  </si>
  <si>
    <t>ارزیابی اولیه تغذیه بیماران توسط پرستار انجام میگیرد.</t>
  </si>
  <si>
    <t>مشاهده پرونده بیماران (حداقل 5 پرونده)</t>
  </si>
  <si>
    <t>(مشاهده پرونده بیماران (حداقل 5 پرونده)، درصورت تعدد بخش ها حداقل 4 بخش)</t>
  </si>
  <si>
    <t xml:space="preserve">ارزیابی وضعیت تغذیه مادران باردار حداقل در موارد دیابت، اکلامپسی و پره اکلامپسی و در سایر موارد براساس کتاب ضوابط بخش تغذیه توسط کارشناس تغذیه انجام و در پرونده ثبت می شود. </t>
  </si>
  <si>
    <t xml:space="preserve">ارزیابی تخصصی تغذیه اطفال بر طبق استاندارد مربوطه توسط کارشناس تغذیه انجام و در پرونده ثبت می شود. </t>
  </si>
  <si>
    <t>برگ مشاوره و فرم ارزیابی تخصصی تغذیه ای بموقع تكميل و درصورت نیاز به تغییر بنابه دستور پزشک یا اقامت بیش از یک هفته توسط پرستار اطلاع رسانی و فرم پیگیری تغذیه ای  تکمیل می گردد.</t>
  </si>
  <si>
    <t>فرم مشاوره و فرم ارزیابی تخصصی توسط پزشک تایید می شود.</t>
  </si>
  <si>
    <t>مشاهده پرونده بیماران</t>
  </si>
  <si>
    <t>کلینیک سرپایی تغذیه در درمانگاه فعال می باشد.</t>
  </si>
  <si>
    <t>مشاهده برنامه در درمانگاه</t>
  </si>
  <si>
    <t>مشاهده رژیم تنظیم شده بیمار و انطباق آن با غذای توزیع شده.</t>
  </si>
  <si>
    <t>خدمات غذایی</t>
  </si>
  <si>
    <t>مشاهده غذاها و برنامه غذایی</t>
  </si>
  <si>
    <t>برای کودکان و بیماران سالمندی که نیاز به مکمل غذایی یا غذاهای نرم و متفاوت دارند منوی غذایی جداگانه تدوین و اجرا می گردد</t>
  </si>
  <si>
    <t>حداقل دو نوبت میان وعده مناسب برای گروههای آسیب پذیر ( مادران باردار، کودکان و بیماران دیابتی)  در نظر گرفته می شود.</t>
  </si>
  <si>
    <t>مشاهده و  مصاحبه با بیمار و پرستاران</t>
  </si>
  <si>
    <t>نظارت بر فرآیندهای خرید، انبار، ذخیره سازی، نگهداری،آماده سازی، طبخ، بسته بندی، توزیع و سرو غذا و میان وعده ها براساس چک لیست و صورت میدانی و تصادفی  انجام می گیرد.</t>
  </si>
  <si>
    <t>بررسی چک لیست تکمیل شده</t>
  </si>
  <si>
    <t>بررسی مستندات و مصاحبه با افراد ذیربط</t>
  </si>
  <si>
    <t>رضایت سنجی بیماران از مشاوره  و خدمات غذایی حداقل بصورت فصلی انجام میگیرد: ( نظرسنجی - آنالیزوتحلیل نتایج - اقدام اصلاحی)</t>
  </si>
  <si>
    <t>مشاهده مستندات و اقدامات اصلاحی</t>
  </si>
  <si>
    <t>مشاهده مستندات و مصاحبه با کارشناس تغذیه، متصدی امور غذا، کارشناس بهداشت محیط و پرسنل خدمات غذایی</t>
  </si>
  <si>
    <t>فضاهای آماده سازی ،طبخ ،بسته بندی ،توزیع وسرومستقل وجداازهم با ساختار جانمایی مطابق با ضوابط بخش تغذیه وجود دارد.</t>
  </si>
  <si>
    <t>ظروف سرو غذای بیماران ظروف دائمی مناسب مانند چینی و قاشق چنگال استیل (به جز بیماران روان) ویا ظروف یکبار مصرف استاندارد و بهداشتی طبق ضوابط بخش تغذیه می باشد.</t>
  </si>
  <si>
    <t>مشاهده ظروف</t>
  </si>
  <si>
    <t>تجهیزات طبخ و آماده سازی سالم و بهداشتی بوده ، برنامه نظارت دوره ای تجهیزات وجود داردوتجهیزات فرسوده بموقع تعویض می شوند.   (اولویت با تجهیزات صنعتی)</t>
  </si>
  <si>
    <t>مشاهده تجهیزات و برنامه پایش و مشاهده انبار تجهیزات مستعمل</t>
  </si>
  <si>
    <t>آموزش</t>
  </si>
  <si>
    <t xml:space="preserve">آموزشهای لازم در خصوص تداخل غذا و دارو در کنار آموزش رژیم غذایی  برای بیمار انجام میگیرد. </t>
  </si>
  <si>
    <t>مشاهده مستندات و مصاحبه با پرسنل</t>
  </si>
  <si>
    <t>آموزش نحوه تهیه محلول گاواژ و نظارت بر تهیه آن در اتاق گاواژ به پرستار و پرسنل خدمات غذایی داده شده است.</t>
  </si>
  <si>
    <t>مشاهده مستندات و مصاحبه با پرستار</t>
  </si>
  <si>
    <t>متون آموزشی تغذیه در بخش تغذیه برای بیماران و همراهان توسط کارشناس تغذیه تدوین می گردد.</t>
  </si>
  <si>
    <t>بررسی مستندات و مصاحبه با پرسنل</t>
  </si>
  <si>
    <t>کلاس های آموزشی برای کادر درمان بصورت فصلی در خصوص سیاستها و ضوابط اجرایی بخش تغذیه بالینی بیمارستان ها و  نیز رژیم درمانی برگزار می شود.</t>
  </si>
  <si>
    <t>تدابیر تغذیه ای مناسب در دوره شیوع کرونا انجام میگیرد(برگزاری دوره آموزشی بهداشت برای پرسنل بخش تغذیه - پوشش   مشاوره تغذیه بیماران بستری بخش کرونا -تامین  میان وعده مناسب برای بیماران کرونایی)</t>
  </si>
  <si>
    <t>پاک سازی تجهیزات و ابزارها پیش از ضدعفونی انجام شده و نتیجه کار با استفاده از آزمون‏های کنترل کیفی ارزیابی می‏شود.</t>
  </si>
  <si>
    <t xml:space="preserve">الزامات و ملاحظات مراقبت از بسته‏های استریل برنامه‏ریزی و مدیریت می‏شود. </t>
  </si>
  <si>
    <t>الف-2-1</t>
  </si>
  <si>
    <t>اجزای غیر سازه ای بیمارستان به صورت استاندارد ثابت شده اند.</t>
  </si>
  <si>
    <t>آیین نامه کمیته مدیریت خطر، حوادث و بلایا تدوین، ابلاغ و بازنگری شده است.</t>
  </si>
  <si>
    <t xml:space="preserve"> برای تمامی اعضا کمیته مدیریت خطر، حوادث و بلایا ابلاغ صادر شده است.</t>
  </si>
  <si>
    <t>دبیر کمیته مدیریت خطر، حوادث و بلایا تعیین شده و دارای ابلاغ می باشد.</t>
  </si>
  <si>
    <t>اعضای کمیته به شرح وظایف خود آگاهی دارند.</t>
  </si>
  <si>
    <t>اثرات و خطرات احتمالی عوامل خطر آفرین تعیین شده است.</t>
  </si>
  <si>
    <t>الف-2-2</t>
  </si>
  <si>
    <t>مکان های خطرآفرین جهت آتش سوزی شناسائی شده است.</t>
  </si>
  <si>
    <t>سیستم اعلان حریق موجود و فعال می باشد.</t>
  </si>
  <si>
    <t>تأئیدیه آتش نشانی از سازمان آتش نشانی اخذ گردیده است.</t>
  </si>
  <si>
    <t>نحوه نظارت بر جایگاههای مخازن سوخت (با رویکرد قابل دسترس بودن برای پرسنل مسئول) برنامه ریزی و اجرا می شود.</t>
  </si>
  <si>
    <t>وسایل اطفاء حریق نزدیک ورودی و خروجی بخش ها قرار گیرد.</t>
  </si>
  <si>
    <t>راهنمای عملکرد سیستم های محافظت از آتش سوزی و نقشه محل قرارگیری شیرهای آتش نشانی وجود دارد.</t>
  </si>
  <si>
    <t>دستگیره اتکا در راه پله ها، رمپ ها و راهروها، سرویس های بهداشتی،آسانسورها درارتفاع مناسب نصب شده است.</t>
  </si>
  <si>
    <t>برای راه پله ها، رمپ ها و مسیرهای غیرهمسطح با کف، نرده دوطرفه پیش بینی شده است که در حداکثر ظرفیت به صورت ایمن قابل استفاده است.</t>
  </si>
  <si>
    <t>کف تمام ساختمان ها لیز و سست نبوده و دارای شکاف، ترک خوردگی یا لق شدگی نمی باشندو در مقابل آب مقاوم بوده و ناهموار و فرورفته نمی باشند.</t>
  </si>
  <si>
    <t>گواهینامه استاندارد /گواهی ایمنی آسانسورها از اداره کل استاندارد اخذ شده است.</t>
  </si>
  <si>
    <t>مصاحبه- بررسی مستندات</t>
  </si>
  <si>
    <t>الف-2-3</t>
  </si>
  <si>
    <t>ژنراتورها سوخت کافی برای یک هفته به صورت ذخیره دارند.</t>
  </si>
  <si>
    <t>ژنراتور پشتیبان برای ژنراتور اصلی وجود دارد.</t>
  </si>
  <si>
    <t>بیمارستان از دو شبکه مجزای انتقال برق تغذیه می شود.</t>
  </si>
  <si>
    <t>پریزهای برق یو پی اس و برق اضطراری مشخص می باشد.</t>
  </si>
  <si>
    <t>سوابق تعمیرات دستگاهها موجود می باشد.</t>
  </si>
  <si>
    <t>دیگ های بخار به صورت مدون و مستمر بر اساس چک لیستها ارزیابی می شوند.</t>
  </si>
  <si>
    <t>در نزدیکی دستگاهها رگولاتور جهت تنظیم فشار بخار ورودی نصب گردیده است.</t>
  </si>
  <si>
    <t>دستگاه دیگ بخار دوگانه سوز با ذخیره سوخت کافی برای یک هفته می باشد.</t>
  </si>
  <si>
    <t>دیگ بخار پشتیبان آماده به کار وجود دارد.</t>
  </si>
  <si>
    <t>گواهینامه دیگ های بخار توسط شرکت های ذیصلاح صادر شده است.</t>
  </si>
  <si>
    <t>الکتروپمپ های ذخیره شده جهت تأمین پیوسته آب وجود دارد.</t>
  </si>
  <si>
    <t>الف-2-4</t>
  </si>
  <si>
    <t>اتاق فرماندهی حادثه جایگزین با ویژگی های مشابه وجود دارد.</t>
  </si>
  <si>
    <t>تمرینات در رابطه با تفاهم نامه ها به صورت سالانه انجام می شود.</t>
  </si>
  <si>
    <t>کارکنان آموزشهای لازم در زمینه تریاژ در بلایا و فوریتهای بزرگ را دیده اند.</t>
  </si>
  <si>
    <t>الف-2-5</t>
  </si>
  <si>
    <t>آیا فضای فیزیکی واحد مددکاری اجتماعی از لحاظ نور، تهویه مناسب می باشد؟</t>
  </si>
  <si>
    <t>آیا واحد مددکاری اجتماعی دارای اتاق مجزا و مستقل جهت مصاحبه و مشاوره می باشد؟</t>
  </si>
  <si>
    <t>آیا محل قرارگیری واحد مددکاری اجتماعی به راحتی در دسترس بیماران و سایر مراجعین (معلولین) می باشد؟</t>
  </si>
  <si>
    <t>-</t>
  </si>
  <si>
    <t>کارکنان</t>
  </si>
  <si>
    <t>وجود سوابق در پرونده کارکنان</t>
  </si>
  <si>
    <t>کارکنان باید توان تشخیص سه رنگ اصلی (قرمز، آبی، زرد) را داشته باشند.</t>
  </si>
  <si>
    <t xml:space="preserve">آیا کارکنان بخش باکتری شناسی از نظر توان تشخیص رنگ ها (عدم کور رنگی) ارزیابی شده اند و نتایج ارزیابی ثبت شده است؟ </t>
  </si>
  <si>
    <t>فضای فيزيکی</t>
  </si>
  <si>
    <t xml:space="preserve">وجود فضای فیزیکی جداگانه و مجزا شده برای آزمایشگاه میکروب شناسی که دور از فضای پذيرش و نمونه گيری بوده و صرفاً کارکنان بخش میکروب شناسی در آن تردد نمايند. </t>
  </si>
  <si>
    <t>آيا بخش میکروب شناسی دارای فضاي فيزيكي جداگانه بوده و این فضا برای انجام كارهاي فني و قرار دادن تجهيزات، وسايل و مواد مصرفی کافی می باشد؟</t>
  </si>
  <si>
    <t>آيا فضاي مناسب برای توزیع محيط هاي كشت موجود مي‌باشد؟</t>
  </si>
  <si>
    <t>تجهيزات، ابزار پايه و مواد مصرفی</t>
  </si>
  <si>
    <t>آيا ابزار پايه متناسب با نوع آزمايش ها و تعداد نمونه ها موجود مي‌باشد؟</t>
  </si>
  <si>
    <t xml:space="preserve">آیا عملکرد تجهیزات به طور معمول پایش می شود و نتیجه ثبت می گردد؟ </t>
  </si>
  <si>
    <t xml:space="preserve">آگاهی کارکنان از دستورالعمل ها و اجرای آنها </t>
  </si>
  <si>
    <t>وجود سوابق پایش عملکرد انکوباتور و صحت سوابق</t>
  </si>
  <si>
    <t>وجود سوابق پایش عملکرد فور (اون) و صحت سوابق</t>
  </si>
  <si>
    <t xml:space="preserve">وجود سوابق پایش عملکرد يخچال و صحت سوابق </t>
  </si>
  <si>
    <t>وجود سوابق پایش عملکرد فريزر و صحت سوابق</t>
  </si>
  <si>
    <t>وجود سوابق پایش عملکرد سمپلر و صحت سوابق</t>
  </si>
  <si>
    <t xml:space="preserve">آيا اتوکلاو داراي دستورالعمل فني است؟ </t>
  </si>
  <si>
    <t xml:space="preserve">آگاهی کارکنان از دستورالعمل و اجرای آن </t>
  </si>
  <si>
    <t>نحوه استفاده از انديکاتورهای شيميايی برای پايش عملکرد اتوکلاو در دستورالعمل قید شده باشد.</t>
  </si>
  <si>
    <t xml:space="preserve">وجود شواهد دال بر خرید مستمر اندیکاتورهای شیمیایی </t>
  </si>
  <si>
    <t>نحوه استفاده از انديکاتورهای بيولوژيک برای پايش عملکرد اتوکلاو در دستورالعمل قید شده باشد.</t>
  </si>
  <si>
    <t xml:space="preserve">وجود شواهد دال بر خرید مستمر اندیکاتورهای بیولوژیک </t>
  </si>
  <si>
    <t>وجود سوابق استفاده از اندیکاتورهای بیولوژیک به طور هفتگی یا فواصل بیشتر، متناسب با بار کاری اتوکلاو و صحت سوابق</t>
  </si>
  <si>
    <t>آيا هود ايمنی بيولوژيک داراي دستورالعمل فني است؟</t>
  </si>
  <si>
    <t>آگاهی کارکنان از نحوه صحیح کار با هود ایمنی بیولوژیک و اجرای آن</t>
  </si>
  <si>
    <t>آیا هود ایمنی بیولوژیک در محل مناسب نصب گردیده است؟</t>
  </si>
  <si>
    <t>آيا كاركرد هود ایمنی بيولوژيك كنترل ‌گردیده، فيلترها طبق فواصل زمانی ذکر شده در دستورالعمل دستگاه، تعويض شده و سوابق آنها موجود است؟</t>
  </si>
  <si>
    <t>وجود دستورالعمل کنترل کیفیت آب مصرفی بر اساس مراجع معتبر</t>
  </si>
  <si>
    <t>آیا کیفیت آب مصرفی در بخش باکتری شناسی کنترل می شود؟</t>
  </si>
  <si>
    <t>آگاهی کارکنان از دستورالعمل و اجرای آن</t>
  </si>
  <si>
    <t>وجود سوابق سنجش هدایت الکتریکی آب و صحت سوابق</t>
  </si>
  <si>
    <t>وجود سوابق بررسی عدم آلودگی میکروبی آب و صحت سوابق</t>
  </si>
  <si>
    <t>نمونه گيری و انتقال نمونه</t>
  </si>
  <si>
    <t>آيا دستورالعمل آماده سازی بیمار، روش هاي صحيح نمونه گيري و انتقال ايمن نمونه هاي مختلف بالينی در آزمايشگاه وجود دارد و استفاده می شود؟</t>
  </si>
  <si>
    <t>وجود دستورالعمل روش هاي صحيح نمونه گيري (حجم نمونه، ظرف جمع آوري نمونه، ضد انعقاد مناسب يا نگهدارنده هاي لازم و ...)</t>
  </si>
  <si>
    <t>توجه: كاركنان يا بايد خود، دانش لازم را داشته باشند و يا بتوانند با مراجعه به دستورالعمل هایی كه در اختيار دارند سريعاً اطلاعات لازم را پيدا كنند.</t>
  </si>
  <si>
    <t xml:space="preserve">وجود دستورالعمل نحوه آماده سازی بیمار قبل از نمونه گیری در بخش های بیمارستانی </t>
  </si>
  <si>
    <t>آيا دستورالعمل آماده سازی بیمار، روش هاي صحيح نمونه گيري، جمع آوري و انتقال ايمن نمونه هاي مختلف بالينی در موارد نمونه گیری در بخش های بیمارستانی، در اختيار کارکنان این بخش ها قرار گرفته است؟</t>
  </si>
  <si>
    <t>وجود دستورالعمل روش هاي صحيح نمونه گيري در بخش های بیمارستانی</t>
  </si>
  <si>
    <t>آموزش كاركنان مرتبط در بخش های بیمارستان</t>
  </si>
  <si>
    <t xml:space="preserve">آگاهی کارکنان پذیرش و بخش باکتری شناسی از دستورالعمل و اجرای آن </t>
  </si>
  <si>
    <t>آيا كاركنان نسبت به معيارهاي قبول يا رد نمونه هاي باليني آگاهی دارند و آن را اجرا می کنند؟</t>
  </si>
  <si>
    <t xml:space="preserve">وجود سوابق رد نمونه و صحت سوابق </t>
  </si>
  <si>
    <t>وجود دستورالعمل روش اطلاع رسانی در صورت نياز به نمونه گيری مجدد</t>
  </si>
  <si>
    <t>آیا در مواردی که نیاز به نمونه گیری مجدد باشد، به صورت مناسب به پزشک مسئول، سایر کادر درمانی و/ یا بیمار اطلاع داده می شود؟</t>
  </si>
  <si>
    <t xml:space="preserve">آشنایی کارکنان با مراحل کار و اجرای آن </t>
  </si>
  <si>
    <t xml:space="preserve">وجود سوابق اطلاع رسانی و صحت سوابق </t>
  </si>
  <si>
    <t>وجود فرم خام حاوی موارد ذکر شده</t>
  </si>
  <si>
    <t>آيا فرم (کاغذی یا الکترونیک) پذیرش نمونه حاوی اطلاعات ضروري (مشخصات بيمار، تشخيص احتمالی بيماری، سابقه مصرف آنتی بيوتيک و ...) در آزمايشگاه وجود دارد و تكميل مي‌گردد؟</t>
  </si>
  <si>
    <t xml:space="preserve">وجود این اطلاعات در سوابق بیماران </t>
  </si>
  <si>
    <t xml:space="preserve">وجود ظروف مخصوص حمل نمونه </t>
  </si>
  <si>
    <t>آيا از ظروف مناسب درپوش دار برای انتقال نمونه ها در داخل محوطه بیمارستان استفاده مي‌گردد؟</t>
  </si>
  <si>
    <t xml:space="preserve">آگاهی کارکنان از روش صحيح انتقال نمونه و اجرای آن </t>
  </si>
  <si>
    <t>آيا از ظروف مناسب درپیچ دار و غيرقابل نشت برای انتقال نمونه ها به خارج از بیمارستان استفاده مي‌گردد؟</t>
  </si>
  <si>
    <t>آيا دستورالعمل هاي مكتوب در مورد نحوه نگهداري مناسب نمونه هايي كه امكان كشت و بررسي سريع آنها وجود ندارد، در اختيار کارکنان قرار گرفته است؟</t>
  </si>
  <si>
    <t>آيا بر روی نمونه های بالینی، رنگ آميزی گرم برای ديد مستقيم ميکروسکوپی و بررسی کیفیت نمونه انجام مي شود؟</t>
  </si>
  <si>
    <t xml:space="preserve">وجود سوابق و صحت سوابق </t>
  </si>
  <si>
    <t>آیا جداول/ الگوریتم های مناسب برای شناسايي و افتراق باکتري های گرم مثبت از يکديگر به تفکیک جنس و گونه باکتری موجود بوده و استفاده می شود؟</t>
  </si>
  <si>
    <t xml:space="preserve">آگاهی کارکنان از نحوه استفاده از جداول برای افتراق باکتری ها </t>
  </si>
  <si>
    <t xml:space="preserve">وجود سوابق انجام تست کواگولاز اسلایدی و صحت سوابق </t>
  </si>
  <si>
    <t xml:space="preserve">وجود سوابق انجام تست اپتوچین و صحت سوابق </t>
  </si>
  <si>
    <t xml:space="preserve">وجود سوابق انجام تست باسیتراسین و صحت سوابق </t>
  </si>
  <si>
    <t xml:space="preserve">وجود سوابق انجام تست بایل اسکولین و صحت سوابق </t>
  </si>
  <si>
    <t>آیا جداول/ الگوریتم های مناسب برای شناسايي و افتراق باکتري های گرم منفی از يکديگر به تفکیک جنس و گونه باکتری موجود بوده و استفاده می شود؟</t>
  </si>
  <si>
    <t xml:space="preserve">وجود سوابق انجام تست اکسیداز و صحت سوابق </t>
  </si>
  <si>
    <t>وجود سوابق انجام تست اوره آگار و صحت سوابق</t>
  </si>
  <si>
    <t>وجود دستورالعمل های انجام آزمایش به تفکیک نوع نمونه بر اساس مراجع معتبر</t>
  </si>
  <si>
    <t>آیا دستورالعمل انجام آزمايش های تشخيصي برای شناسايي باکتری های جدا شده به تفکيک نمونه های مختلف بالینی وجود دارد و استفاده می شود؟</t>
  </si>
  <si>
    <t>آيا جداول معیار تفسير قطر هاله عدم رشد وجود دارد و از آن استفاده می شود؟</t>
  </si>
  <si>
    <t>توجه: (آزمایشگاه یا امتیاز سنجه استفاده از نرم افزار را می گیرد، یا امتیاز سنجه استفاده از جداول را، بنابراین حداکثر امتیاز این سؤال، 8 می باشد).</t>
  </si>
  <si>
    <t xml:space="preserve">آگاهی کارکنان از نحوه استفاده از نرم افزار یا جداول </t>
  </si>
  <si>
    <t xml:space="preserve">سوابق ثبت قطر هاله عدم رشد و تفسیر نتایج </t>
  </si>
  <si>
    <t>ضرورت استفاده از محيط مولر هينتون آگار خوندار در دستورالعمل قید شده باشد.</t>
  </si>
  <si>
    <t>وجود سوابق ساخت محیط و/ یا خرید محيط آماده مصرف و استفاده از آن</t>
  </si>
  <si>
    <t>ضرورت استفاده از محيط هموفيلوس تست مديوم در دستورالعمل قید شده باشد.</t>
  </si>
  <si>
    <t xml:space="preserve">وجود سوابق ساخت محیط و/ یا خرید محيط آماده مصرف </t>
  </si>
  <si>
    <t>ضرورت استفاده از استاندارد نيم مك فارلند برای تهيه سوسپانسيون باكتريايي، در دستورالعمل قید شده باشد.</t>
  </si>
  <si>
    <t>چگونگی انتخاب تعداد ديسک های آنتی بيوتيکی متناسب با اندازه پليت در دستورالعمل قید شده باشد.</t>
  </si>
  <si>
    <t>آيا در تست تعيين حساسيت ضد ميكروبي، تعداد ديسك هاي آنتي بيوتيكي، متناسب با اندازه پليت انتخاب مي‌شود؟</t>
  </si>
  <si>
    <t>وجود سوابق گزارش فوری يا دوره ای و صحت سوابق</t>
  </si>
  <si>
    <t xml:space="preserve">وجود سوابق تشخيص و گزارش مقاومت القائی به کلیندامایسین و صحت سوابق </t>
  </si>
  <si>
    <t xml:space="preserve">وجود دستورالعمل کشت ادرار بر اساس مراجع معتبر </t>
  </si>
  <si>
    <t>آيا دستورالعمل انجام كشت براي نمونه هاي ادرار وجود دارد و طبق آن عمل می شود؟</t>
  </si>
  <si>
    <t>توجه: (آزمایشگاه یا امتیاز سنجه لوپ یکبار مصرف را می گیرد، یا امتیاز سنجه لوپ فلزی را، اگر آزمایشگاه از هر دو نوع لوپ استفاده می کند، امتیاز لوپی که به طور غالب استفاده می کند به آن تعلق می گیرد، بنابراین حداکثر امتیاز این سؤال، 4 می باشد).</t>
  </si>
  <si>
    <t>وجود سوابق کالیبراسیون لوپ و صحت سوابق</t>
  </si>
  <si>
    <t>حداکثر زمان مجاز کشت نمونه های ادرار، در دستورالعمل قید شده باشد.</t>
  </si>
  <si>
    <t xml:space="preserve">آيا نمونه‌هاي ادرار حداكثر تا 2 ساعت پس از جمع آوري، كشت داده مي‌شوند؟ </t>
  </si>
  <si>
    <t>آيا در غير اين صورت، نمونه‌هاي ادرار در يخچال (حداکثر تا 24 ساعت از زمان نمونه گیری) نگهداری مي‌شوند؟</t>
  </si>
  <si>
    <t>ضرورت استفاده از محیط های مذکور برای كشت نمونه‌هاي ادراري، در دستورالعمل قید شده باشد.</t>
  </si>
  <si>
    <t>وجود سوابق و شواهد استفاده از محیط آگار خوندار و صحت سوابق</t>
  </si>
  <si>
    <t>وجود دستورالعمل نحوه تفسير نتايج کشت ادرار</t>
  </si>
  <si>
    <t>آيا دستورالعمل نحوه تفسير نتايج کشت ادرار وجود دارد و از آن استفاده می شود؟</t>
  </si>
  <si>
    <t>وجود دستورالعمل کشت نمونه تناسلی بر اساس مراجع معتبر و ذکر موارد ذکر شده در این سؤال، در دستورالعمل</t>
  </si>
  <si>
    <t>آيا از شکلات آگار يا ساير محيط های مناسب برای کشت نمونه های جمع آوری شده از دستگاه تناسلی استفاده مي گردد؟</t>
  </si>
  <si>
    <t xml:space="preserve">وجود سوابق و شواهد استفاده از شکلات آگار یا سایر محیط های مناسب و صحت سوابق </t>
  </si>
  <si>
    <t>ضرورت ارزیابی نمونه های ترشح واژینال با رنگ آمیزی گرم از نظر وجود واژینوز باکتریال، در دستورالعمل قید شده باشد.</t>
  </si>
  <si>
    <t>آیا نمونه های ترشح واژینال، با رنگ آمیزی گرم از نظر وجود واژینوز باکتریال ارزیابی می شوند؟</t>
  </si>
  <si>
    <t xml:space="preserve">وجود سوابق ارزیابی نمونه های ترشح واژینال با رنگ آمیزی گرم و صحت سوابق </t>
  </si>
  <si>
    <t>وجود دستورالعمل کشت مدفوع بر اساس مراجع معتبر و ضرورت استفاده از محیط های مذکور، در دستورالعمل</t>
  </si>
  <si>
    <t>ضرورت استفاده از محيط هاي غني کننده مذکور برای بازيابي تعداد كم پاتوژن هاي روده‌اي، در دستورالعمل قید شده باشد.</t>
  </si>
  <si>
    <t>وجود دستورالعمل کشت نمونه های تنفسی بر اساس مراجع معتبر و ذکر موارد ذکر شده در این سؤال، در دستورالعمل</t>
  </si>
  <si>
    <t>وجود سوابق و شواهد استفاده از محیط شکلات آگار و صحت سوابق</t>
  </si>
  <si>
    <t>آيا برای کشت خون، نسبت حجم خون به حجم محيط در مورد کودکان و بزرگسالان رعايت مي گردد؟</t>
  </si>
  <si>
    <t xml:space="preserve">آگاهی کارکنان از دستورالعمل و انجام کشت خون بر اساس آن </t>
  </si>
  <si>
    <t>وجود سوابق و شواهد رعایت نسبت حجم خون به حجم محيط و صحت سوابق</t>
  </si>
  <si>
    <t>آيا محيط های کشت خون، از نظر وجود علائم رشد ميکروارگانيسم ها به طور روزانه بررسی مي گردند؟</t>
  </si>
  <si>
    <t xml:space="preserve">وجود سوابق بررسی روزانه محیط کشت خون از نظر رشد ميکروارگانيسم ها و صحت سوابق </t>
  </si>
  <si>
    <t xml:space="preserve">وجود سوابق انجام رنگ آميزي گرم و/ یا ساب کالچر از کشت های خون، در ۱۲ تا ۴۸ ساعت اولیه و صحت سوابق </t>
  </si>
  <si>
    <t>ضرورت انکوباسیون و بررسی 4 هفته ای كشت هاي خون در موارد مذکور، در دستورالعمل قید شده باشد.</t>
  </si>
  <si>
    <t xml:space="preserve">وجود سوابق بررسی کشت های خون در موارد مذکور به مدت 4 هفته و صحت سوابق </t>
  </si>
  <si>
    <t>ضرورت اطلاع رسانی سریع نتایج کشت های مثبت اولیه به پزشك و يا ساير كادر درماني، در دستورالعمل قید شده باشد.</t>
  </si>
  <si>
    <t>آيا نتايج‌ كشت‌هاي مثبت اوليه سريعاً به پزشك و يا ساير كادر درماني اطلاع داده مي‌شود؟</t>
  </si>
  <si>
    <t xml:space="preserve">وجود سوابق ثبت و اطلاع رسانی فوری نتایج اولیه و صحت سوابق </t>
  </si>
  <si>
    <t xml:space="preserve">وجود دستورالعمل روش تهیه محیط شکلات آگار </t>
  </si>
  <si>
    <t>وجود دستورالعمل شرکت سازنده يا دستورالعمل فنی مکتوب شده بر اساس آن (حاوي اطلاعات لازم مثل چگونگي و مراحل کاربري، نحوه و فواصل زمانی کنترل و نگهداري، کاليبراسيون، ملاحظات ايمني و ...)</t>
  </si>
  <si>
    <t>وجود سوابق کنترل، نگهداری و کالیبراسیون دستگاه مطابق با دستورالعمل و صحت سوابق</t>
  </si>
  <si>
    <t xml:space="preserve">وجود دستورالعمل کشت سایر مایعات استریل بدن بر اساس مراجع معتبر </t>
  </si>
  <si>
    <t>ضرورت استفاده از محیط های مذکور و رعایت مدت زمان و شرايط مناسب انكوباسيون، در دستورالعمل قید شده باشد.</t>
  </si>
  <si>
    <t xml:space="preserve">وجود دستورالعمل کشت نمونه زخم و بافت نرم بر اساس مراجع معتبر و ضرورت استفاده از محیط های مذکور، در دستورالعمل  </t>
  </si>
  <si>
    <t>آيا دستورالعمل نحوه نگهداري كوتاه مدت و بلند مدت سويه هاي ميكروبي در آزمايشگاه موجود مي‌باشد و از آن استفاده مي‌گردد؟</t>
  </si>
  <si>
    <t xml:space="preserve">آگاهی کارکنان از دستورالعمل و اجرای آن بر حسب امکانات آزمایشگاه </t>
  </si>
  <si>
    <t>آیا لوپ های کالیبره یکبار مصرف در هر سری ساخت، و لوپ های کالیبره فلزی نیکروم یا پلاتینیوم حداقل به صورت ماهانه کنترل کیفیت می شوند؟</t>
  </si>
  <si>
    <t>وجود سوابق کنترل کیفیت لوپ و صحت سوابق</t>
  </si>
  <si>
    <t>آیا دیسک های آنتی بیوتیکی در دمای مناسب نگهداری می شوند؟</t>
  </si>
  <si>
    <t>آيا حداقل سويه های میکروبی استاندارد، به منظور کنترل کيفیت ديسک های آنتی بیوتیکی وجود دارد و استفاده می شود؟</t>
  </si>
  <si>
    <t>آگاهی کارکنان از نحوه کنترل کيفی ديسک های آنتی بيوتيکی با استفاده از سويه های ميکروبی استاندارد</t>
  </si>
  <si>
    <t>آشنایی کارکنان با نحوه کنترل کيفیت مولر هينتون آگار و اجرای آن</t>
  </si>
  <si>
    <t xml:space="preserve">وجود سوابق کنترل کيفیت مولر هينتون آگار و صحت سوابق </t>
  </si>
  <si>
    <t>وجود سوابق نحوه برخورد با موارد خطا و عدم انطباق ها و صحت سوابق</t>
  </si>
  <si>
    <t xml:space="preserve">آگاهی کارکنان از نحوه استفاده از جداول و اجرای آن </t>
  </si>
  <si>
    <t>آيا مشخصات رنگ ها در هر سری ساخت در آزمایشگاه یا خريد رنگ های تجاری ثبت می گردد؟</t>
  </si>
  <si>
    <t>وجود دستورالعمل مناسب (نحوه کنترل کیفیت رنگ گرم مصرفی در دستورالعمل قید شده باشد).</t>
  </si>
  <si>
    <t xml:space="preserve">آگاهی کارکنان از دستورا لعمل و اجرای آن </t>
  </si>
  <si>
    <t>آيا مشخصات معرف ها در هر سری ساخت یا خريد ثبت می گردد؟</t>
  </si>
  <si>
    <t>آيا معرف های تهيه شده در آزمایشگاه داراي برچسب مناسب حاوي اطلاعات لازم مي باشند؟</t>
  </si>
  <si>
    <t>آيا مشخصات آنتی سرم ها در هر سری ساخت یا خريد ثبت می گردد؟</t>
  </si>
  <si>
    <t>نحوه کنترل کیفیت معرف ها، در دستورالعمل قید شده باشد.</t>
  </si>
  <si>
    <t>نحوه کنترل کیفیت آنتی سرم ها، در دستورالعمل قید شده باشد.</t>
  </si>
  <si>
    <t>نحوه کنترل کیفیت دیسک های تشخیصی، در دستورالعمل قید شده باشد.</t>
  </si>
  <si>
    <t>وجود دستورالعمل شركت سازنده معرف ها، آنتي سرم ها و ديسك هاي تشخيصي</t>
  </si>
  <si>
    <t xml:space="preserve">آگاهی کارکنان از دستورالعمل ها و اجرای آن </t>
  </si>
  <si>
    <t>مشاهده شرایط نگهداری معرف ها، آنتي سرم ها و ديسك هاي تشخيصي</t>
  </si>
  <si>
    <t>آيا مشخصات محيط های کشت در هر سری ساخت یا خريد ثبت می گردد؟</t>
  </si>
  <si>
    <t>نحوه بررسی مشخصات فیزیکی و عدم آلودگی ظاهری محیط های کشت در هنگام استفاده، در دستورالعمل قید شده باشد.</t>
  </si>
  <si>
    <t xml:space="preserve">وجود سوابق کنترل انواع محيط های کشت از نظر عدم آلودگی ظاهری و مشخصات فیزیکی و صحت سوابق </t>
  </si>
  <si>
    <t>نحوه کنترل کیفیت محیط های کشت غیر انتخابی و انتخابی پلیتی، در دستورالعمل قید شده باشد.</t>
  </si>
  <si>
    <t>نحوه کنترل کیفیت محیط های کشت لوله ای، در دستورالعمل قید شده باشد.</t>
  </si>
  <si>
    <t xml:space="preserve">وجود شواهد دال بر خرید و استفاده مستمر از خون گوسفندی </t>
  </si>
  <si>
    <t>آگاهی کارکنان از نحوه کار</t>
  </si>
  <si>
    <t>آیا خون گوسفندی از نظر عدم وجود آلودگی بررسی می گردد و سوابق آن موجود است؟</t>
  </si>
  <si>
    <t xml:space="preserve">وجود سوابق بررسی خون گوسفندی از نظر عدم وجود آلودگی و صحت سوابق </t>
  </si>
  <si>
    <t>گزارش دهی</t>
  </si>
  <si>
    <t xml:space="preserve">آيا دستورالعملي در مورد شيوه گزارش دهي نتايج آزمايش های باکتری شناسی (شامل موارد بحراني) وجود دارد و استفاده می شود؟ </t>
  </si>
  <si>
    <t xml:space="preserve">آگاهی کارکنان از فهرست نتايج بحرانی و ضرورت گزارش فوری آنها </t>
  </si>
  <si>
    <t>آيا مواردي كه بايد سريعاً به پزشك گزارش شوند (موارد بحراني) به صورت مكتوب در دسترس مي‌باشند؟</t>
  </si>
  <si>
    <t>مشاهده در دسترس بودن فهرست نتايج بحرانی در بخش باکتری شناسی و واحد پذيرش</t>
  </si>
  <si>
    <t xml:space="preserve">مکتوب کردن مراحل گزارش نتايج بحرانی در دستورالعمل گزارش دهی </t>
  </si>
  <si>
    <t>آيا در موارد بحراني، گزارش هاي اوليه مربوط به نتايج لام هاي گرم، گستره‌هاي مرطوب، كشت هاي اوليه باکتریایی و مقاومت های تعریف شده فوراً به پزشك مسئول و يا ساير كادر درماني به طور شفاهی و به شیوه مناسب و مشخص اطلاع داده شده و مراحل آن ثبت، و سپس به صورت کتبی نیز اطلاع رسانی می شود؟</t>
  </si>
  <si>
    <t>وجود سوابق گزارش نتايج بحرانی و صحت سوابق</t>
  </si>
  <si>
    <t>آيا در آزمايشگاه، اطلاعات مربوط به نتايج آزمايش هاي تعيين حساسيت ضد ميكروبي به طور يكجا نگهداري مي‌شود؟</t>
  </si>
  <si>
    <t>آيا در آزمايشگاه، اطلاعات مربوط به نتايج  آزمايش هاي تعيين حساسيت ضد ميكروبي به صورت دوره ای برای اطلاع پزشكان يا كميته كنترل عفونت بيمارستاني گزارش مي‌گردد؟</t>
  </si>
  <si>
    <t>مکتوب بودن روند گزارش نتايج نمونه های مشکوک، به مراکز بهداشتی در دستورالعمل گزارشدهی</t>
  </si>
  <si>
    <t>تاریخ ارزیابی:</t>
  </si>
  <si>
    <t>B- جلب مشاركت و تعامل با بيمار وجامعه
B2.1.1</t>
  </si>
  <si>
    <t>B- جلب مشاركت و تعامل با بيمار وجامعه
B3.1.1</t>
  </si>
  <si>
    <t>C- خدمات باليني ايمن ومبتني برشواهد
C1.1.2</t>
  </si>
  <si>
    <t>در کل بیمارستان سیستم هایی برای تضمین شناسایی و پاسخگویی به وخامت شرایط بالینی بیماران موجود است.</t>
  </si>
  <si>
    <t>C- خدمات باليني ايمن و مبتني برشواهد
C1.1.3</t>
  </si>
  <si>
    <t>C- خدمات باليني ايمن و مبتني برشواهد
C1.2.9</t>
  </si>
  <si>
    <t>C- خدمات باليني ايمن و مبتني بر شواهد
C1.2.10</t>
  </si>
  <si>
    <t>بیمارستان انجام تلفیق داروئی را هنگام پذیرش، انتقال و ترخیص بیماران تضمین می نماید.</t>
  </si>
  <si>
    <t>پرستار و تکنسین/کاردان/کارشناس هوشبری/اتاق عمل به صورت روزانه، وضعیت دستگاه ها، تجهیزات و ملزومات را از نظر آماده به کار بودن، بررسی و نتایج توسط مسئول/سرپرستار/متخصص بیهوشی تأیید می شود.</t>
  </si>
  <si>
    <t>پایش مادر حداکثر تا 2 ساعت پس از سزارین براساس دستورالعمل ابلاغی وزارت بهداشت انجام می شود.</t>
  </si>
  <si>
    <t>در زایمان های پرخطر اعم از زایمان های دارای عوامل خطر بارداری و زایمان هایی که نیاز به عملیات احیای نوزاد را پیش بینی می نماید، یک پزشک متخصص اطفال دارای گواهی احیای پیشرفته نوزاد، در اتاق زایمان/اتاق عمل (بیماران سزارین) حضور دارد.</t>
  </si>
  <si>
    <t>نیروی خدماتی به تعداد کافی موجود است</t>
  </si>
  <si>
    <t>شاخص مدت ناشتایی بیماران NPO</t>
  </si>
  <si>
    <t>تعداد متخصص بیهوشی:</t>
  </si>
  <si>
    <t>تعداد جراح:</t>
  </si>
  <si>
    <t>تعداد اتاق عمل:</t>
  </si>
  <si>
    <t>سرپرستار اتاق عمل:</t>
  </si>
  <si>
    <t>پزشک مسئول اتاق عمل:</t>
  </si>
  <si>
    <t xml:space="preserve">شاخص سوختگی بیماران با کوتر </t>
  </si>
  <si>
    <t>کنترل علایم حیاتی، ضربان قلب جنین، بررسی پیشرفت زایمان با انجام معاینات واژینال، چک انقباضات رحمی دراولین ملاقات(NSTبدوپذیرش)</t>
  </si>
  <si>
    <t>مراقبت پس از تولد تا زمان ترخیص شامل: ارزیابی معمول نوزاد- تحمل تغذیه- دفع مدفوع و ادرار- ایمن سازی (انجام واکسیناسیون هپاتیت، ب ث ژ و دادن قطره فلج اطفال قبل از خروج از بیمارستان و تزریق ویتامین K )- مراقبت از بند ناف- مراقبت از پوست- مراقبت از چشم- برقراری ارتباط عاطفی نوزاد و والدین- آموزش شیردهی و پوشاک نوزاد</t>
  </si>
  <si>
    <t>  آگاهی متخصصین زنان، بی هوشی، داخلی، ماماها و پرستاران  شاغل در بخشهای مامایی و بلوک زایمان درمورد پروتکل ها</t>
  </si>
  <si>
    <t>(تحصیلات مرتبط در مقطع دکتری 3 امتیاز، تحصیلات مرتبط در مقطع کارشناسی و کارشناسی ارشد 2 امتیاز، تحصیلات مرتبط در مقطع کاردانی 1 امتیاز)</t>
  </si>
  <si>
    <t xml:space="preserve">آيا مسئول و یا کارکنان بخش باکتری شناسی براي انجام مسئوليت هاي محوله، دارای صلاحیت می باشند؟ </t>
  </si>
  <si>
    <t xml:space="preserve">میزان تحصیلات مسئول بخش باکتری شناسی چقدر است؟ </t>
  </si>
  <si>
    <t xml:space="preserve">آیا تعداد کارکنان در بخش میکروب شناسی با حجم کار این بخش متناسب است؟ </t>
  </si>
  <si>
    <t>(تعداد کارکنان بايد متناسب با حجم کار و دامنه فعاليت در آزمايشگاه باشد. مسئول فنی موظف است به تعداد کافی پرسنل دارای صلاحیت را برای انجام امور فنی به کار گیرد. تعيين بار کاری (Work Load) برای هر يک از کارکنان در حدی که تأثير سوء بر کيفيت خدمت ارائه شده نداشته باشد، به عهده مسئول فنی است.)
توجه: توصیه می شود برای انجام کار با کیفیت مطلوب، به ازای 40-30 نمونه متنوع بالینی در هر روز در بخش میکروب شناسی، یک پرسنل ثابت در شیفت صبح به کار گرفته شود.</t>
  </si>
  <si>
    <t>آيا تجهيزات متناسب با نوع آزمايش ها و تعداد نمونه ها موجود مي‌باشد؟</t>
  </si>
  <si>
    <t>متناسب با "فهرست تجهیزات، مواد، محيط هاي كشت و ديسك هاي تشخيصي" آزمایشگاه مرجع سلامت کد M-13 و سایر مراجع معتبر</t>
  </si>
  <si>
    <t>آيا مواد مصرفی متناسب با نوع آزمايش ها و تعداد نمونه ها موجود مي‌باشد؟</t>
  </si>
  <si>
    <t>وجود دستورالعمل های فنی حاوي اطلاعات لازم مندرج در "الزامات تجهيزات آزمايشگاهي" (مثل چگونگي و مراحل کاربري، نحوه و فواصل زمانی کنترل و نگهداري، کاليبراسيون، ملاحظات ايمني و ...) برای انکوباتور، فور (اون)، يخچال، فريزر، pH متر و سمپلر</t>
  </si>
  <si>
    <t>آیا در هر بار استفاده از اتوکلاو از اندیکاتورهای شیمیایی  TSTکلاس 5 یا ۶ براي پایش مستمر اتوکلاو استفاده مي شود و نتایج آن ثبت می گردد؟</t>
  </si>
  <si>
    <t>وجود سوابق استفاده از اندیکاتورهای شیمیایی در هر بار استفاده از اتوکلاو و صحت سوابق</t>
  </si>
  <si>
    <t>آیا از اندیکاتورهای بیولوژیک (Geobacillus stearothermophilus ATCC 7953) (6log10) متناسب با بار کاری اتوکلاو براي ارزيابي صحت عملکرد دستگاه و اعتباربخشی آن استفاده مي شود و نتایج آن ثبت می گردد؟</t>
  </si>
  <si>
    <t>(وجود انکوباتور  CO2  سه امتیاز، وجود جار محتوی شمع 1 امتیاز)</t>
  </si>
  <si>
    <t xml:space="preserve">آيا برای انکوباسيون نمونه هايي که برای رشد نياز به CO2 دارند، از شرایط تأمین اتمسفر CO2 استفاده مي شود؟ </t>
  </si>
  <si>
    <t>آشنایی کارکنان با نحوه کار (باکتری های سخت رشد نظیر استرپتوكك ها به ويژه استرپتوکک پنومونیه، هموفیلوس آنفلوانزا، نیسریا مننژیتیدیس و نیسریا گونوره برای رشد خود نیاز به  CO2دارند).</t>
  </si>
  <si>
    <t>آيا در بخش باکتری شناسي، هود ایمنی بيولوژيك کلاس II وجود دارد و برای کار بر روی نمونه های خون، مایعات بیولوژیک استریل بدن مانند CSF، مایع پلور و ...، و نمونه های تنفسی استفاده می شود؟</t>
  </si>
  <si>
    <t xml:space="preserve">وجود هود ایمنی بیولوژیک کلاس II </t>
  </si>
  <si>
    <t>بررسی log book و صحت سوابق</t>
  </si>
  <si>
    <t>توجه: (تمام مراحل کار شامل کشت، جداسازی، تعیین هویت و آنتی بیوگرام بر روی نمونه های خون، مایعات بیولوژیک استریل بدن مانند CSF، مایع پلور و ...، و نمونه های تنفسی باید در داخل هود ایمنی بيولوژيك کلاس II انجام شود).</t>
  </si>
  <si>
    <t>وجود دستورالعمل فنی هود ايمنی بيولوژيک</t>
  </si>
  <si>
    <t>توجه: استفاده از  شعله گاز مانند چراغ بونزن در داخل هود ایمنی بیولوژیک ممنوع است، زیرا می تواند به طور قابل ملاحظه ای در جریان هوا اختلال ایجاد کرده و به فیلتر آسیب برساند. همچنین ممکن است در هنگام استفاده از مواد قابل اشتعال باعث ایجاد خطراتی گردد. 
برای استریل کردن لوپ های باکتریولوژیک، می توان به جای شعله گاز، از کوره های الکتریکی (Microincinerator) استفاده نمود، اما بهتر است از لوپ‌ هاي يكبار مصرف استريل استفاده شود.</t>
  </si>
  <si>
    <t>مطابق با "دستورالعمل فنی هودهای ایمنی بیولوژیک" آزمایشگاه مرجع سلامت کد M-15 و سایر مراجع معتبر</t>
  </si>
  <si>
    <t>وجود سوابق کنترل کارکرد هود ایمنی بیولوژیک و صحت سوابق (توجه: كاركرد مناسب هود ایمنی بيولوژيك باید حداقل يكبار در سال توسط شرکت پشتیبان یا شرکت های کالیبراسیون مورد تأیید مؤسسه استاندارد، کنترل گردد.)</t>
  </si>
  <si>
    <t>وجود تأییدیه کتبی وزارت بهداشت برای هود بيولوژيك</t>
  </si>
  <si>
    <t>آيا شير آب و سينك دستشويي در اتاق كار ميكروب شناسي وجود دارد؟ (وجود شير آب و سينك دستشويي )</t>
  </si>
  <si>
    <t xml:space="preserve">وجود دستورالعمل نحوه آماده سازی بیمار قبل از نمونه گیری در آزمايشگاه </t>
  </si>
  <si>
    <t>آگاهی كاركنان از دستورالعمل آماده سازی بیمار و اجرای آن (در مورد نحوه آماده سازي بيمار براي چند تست خاص از کارکنان مربوطه سؤال شود)</t>
  </si>
  <si>
    <t>آگاهی كاركنان از دستورالعمل نمونه گيري و اجرای آن (در مورد نحوه نمونه گیری از بیمار براي چند تست خاص از کارکنان مربوطه سؤال شود)</t>
  </si>
  <si>
    <t>مسئول فنی و کارکنان آزمايشگاه باید در مورد نحوه آماده سازي بيمار قبل از نمونه گيري، روش هاي صحيح نمونه گيري و نحوه جمع آوري نمونه هاي مختلف، كاركنان مرتبط در بخش هاي بيمارستان را آگاه نموده باشند. این کار ممکن است از طريق آموزش، ارائه دستورالعمل و راهنما و ... انجام شده باشد. سوابق مربوطه توسط ممیز درخواست می شود).</t>
  </si>
  <si>
    <t>وجود محیط های انتقالی مناسب به صورت پودر دهیدراته یا آماده مصرف در آزمایشگاه و نیز محيط های آماده مصرف در بخش های بیمارستانی طبق دستورالعمل "مديريت نمونه در آزمايشگاه های پزشكي" آزمایشگاه مرجع سلامت کد M-18 و سایر مراجع معتبر</t>
  </si>
  <si>
    <t xml:space="preserve">آگاهی کارکنان از دستورالعمل ها و اجرای آن ها </t>
  </si>
  <si>
    <t>وجود دستورالعمل مكتوب در مورد نحوه نگهداري مناسب نمونه هايي كه امكان كشت و بررسي سريع آنها وجود ندارد (این اطلاعات می تواند به صورت یکجا مکتوب شود، یا به صورت مجزا در دستورالعمل کشت هر نمونه لحاظ گردد).</t>
  </si>
  <si>
    <t>آيا در آزمايشگاه کشت بی هوازی انجام می شود؟ (در صورتی که پاسخ مثبت است، امکانات آزمایشگاه در این خصوص ذکر شود.)</t>
  </si>
  <si>
    <t>وجود دستورالعمل بر اساس "راهنماي رنگ آميزی گرم" آزمایشگاه مرجع سلامت کد M-12 و سایر مراجع معتبر</t>
  </si>
  <si>
    <t>وجود سوابق و صحت سوابق (از رنگ آمیزی گرم برای نمونه های زخم، بافت نرم و نمونه های مشابه، به عنوان راهنمای کشت و نیز تفسیر نتایج استفاده می شود).</t>
  </si>
  <si>
    <t>وجود سوابق و صحت سوابق (از رنگ آمیزی گرم برای نمونه هایCSF  و سایر مایعات استریل بدن به عنوان راهنمای کشت و نیز تفسیر نتایج استفاده می شود).</t>
  </si>
  <si>
    <t>وجود سوابق و صحت سوابق (از رنگ آمیزی گرم برای نمونه های تناسلی به عنوان راهنمای کشت و نیز تفسیر نتایج استفاده می شود).</t>
  </si>
  <si>
    <t>وجود سوابق و صحت سوابق (از رنگ آمیزی گرم برای نمونه های تنفسی به عنوان راهنمای کشت و نیز تفسیر نتایج استفاده می شود).</t>
  </si>
  <si>
    <t>آيا برای کلنی های جدا شده از کشت نمونه بالينی، رنگ آميزی گرم انجام می شود؟ (وجود سوابق و صحت سوابق )</t>
  </si>
  <si>
    <t>آزمايش ها
·   رنگ آمیزی گرم</t>
  </si>
  <si>
    <t>وجود سوابق انجام تست کاتالاز و صحت سوابق (توجه: تست کاتالاز باید برای باکتری های جدا شده از  نمونه های خون، مایعات بیولوژیک استریل بدن و نمونه های تنفسی در داخل هود ایمنی بیولوژیک انجام شود.)</t>
  </si>
  <si>
    <t>وجود سوابق انجام تست کاتالاز و صحت سوابق (توجه: تست کاتالاز باید برای باکتری های جدا شده از نمونه های خون، مایعات بیولوژیک استریل بدن و نمونه های تنفسی در داخل هود ایمنی بیولوژیک انجام شود.)</t>
  </si>
  <si>
    <t>آيا نتايج آزمايش های شيميايي و سرولوژيک انجام شده روی کلنی ها ثبت مي گردد؟ (وجود سوابق ثبت نتایج آزمایش های شيميايي و سرولوژيک و صحت سوابق)</t>
  </si>
  <si>
    <t>آزمايش ها
·   شناسایی باکتری</t>
  </si>
  <si>
    <t>·   آزمايش تعيين حساسيت ضدميكروبي (آنتي بيوگرام)</t>
  </si>
  <si>
    <t xml:space="preserve">آيا دستورالعمل روش انجام آزمايش تعيين حساسيت ضد ميکروبی مكتوب شده است و طبق آن عمل می گردد؟ </t>
  </si>
  <si>
    <t>آيا راهنماي انتخاب تعداد و انواع ديسك هاي آنتي بيوتيكي لازم و مناسب (پانل آنتی بيوتيکی) براي هر ارگانيسم خاص با توجه به محل عفونت و نوع نمونه وجود دارد و طبق آن عمل می گردد؟</t>
  </si>
  <si>
    <t>آيا از محيط مولر هينتون آگار + 5% خون گوسفند برای انجام آزمايش تعيين حساسيت ضد ميكروبي استرپتوكك ها خصوصاً استرپتوكك پنومونيه و نیز نیسریا مننژیتیدیس استفاده مي شود؟</t>
  </si>
  <si>
    <t>آيا از محيط "هموفیلوس تست مدیوم" (HTM) برای انجام آزمايش تعيين حساسيت ضد ميكروبي هموفیلوس آنفلوانزا و هموفیلوس پاراآنفلوانزا استفاده مي شود؟</t>
  </si>
  <si>
    <t>آيا از محيط GC agar + 1% فاکتور رشد برای انجام آزمايش تعيين حساسيت ضد ميكروبي نیسریا گونوره استفاده مي شود؟</t>
  </si>
  <si>
    <t>آيا  pHمحيط مولر هينتون آگار ساخته شده در آزمایشگاه پس از هر بار ساخت محیط و برای محیط آماده مصرف (تجاری) پس از هر بار خرید محیط، با دستگاهpH  متر اندازه گيري مي شود؟</t>
  </si>
  <si>
    <t>آيا برای تهيه سوسپانسيون باكتريايي برای آزمايش تعيين حساسيت ضد ميكروبي، از استاندارد نيم مك فارلند استفاده می شود؟</t>
  </si>
  <si>
    <t>وجود سوابق و صحت سوابق (ممیز باید از نحوه تهيه سوسپانسيون باكتريايي و مقايسه کدورت آن با کدورت استاندارد نيم مک فارلند سؤال کند، و ترجیحاً روش تهیه سوسپانسيون باكتريايي و مقایسه کدورت را مشاهده کند)</t>
  </si>
  <si>
    <t>آیا  جذب نوری استاندارد نيم مك فارلند هر ماه اندازه گيری و در صورت نیاز (تغيير OD خارج از محدوده 13/0-08/0) تعویض می گردد؟</t>
  </si>
  <si>
    <t>وجود سوابق اندازه گيری جذب نوری و صحت سوابق (توجه: استاندارد نيم مك فارلند باید حداکثر ۶ ماه پس از تهيه/ توليد تعویض گردد.)</t>
  </si>
  <si>
    <t>آگاهی کارکنان و گزارش موارد زير:
MDR: باکتری هایی که حداقل به سه آنتی بیوتیک از سه کلاس مختلف مقاوم باشند.
XDR: باکتری هایی که تنها به یک یا دو آنتی بیوتیک از کلاس های مختلف حساس باشند.
PDR: باکتری هایی که به تمامی آنتی بیوتیک های مورد آزمایش مقاوم باشند.</t>
  </si>
  <si>
    <t>آیا در آزمایشگاه، عفونت های مقاوم ناشی از باکتری های MDR (Multidrug resistant)، XDR (Extensively drug resistant) و  PDR (Pandrug resistant) به پزشک معالج و پرستار یا پزشک کنترل عفونت به عنوان نتیجه بحرانی و نیز به صورت دوره ای گزارش می شود؟</t>
  </si>
  <si>
    <t>توجه: (اگر آزمایشگاه عفونت های مقاوم ناشی از هر کدام از باکتری های MDR، XDR،  PDR را گزارش کند، امتیاز سنجه اول را به طور کامل می گیرد. ضمناً آزمایشگاه یا امتیاز سنجه گزارش توسط نرم افزار را می گیرد، یا امتیاز سنجه گزارش دستی را، بنابراین حداکثر امتیاز این سؤال، 5 می باشد).</t>
  </si>
  <si>
    <t>آيا در آزمايشگاه عفونت استافیلوکوکوس اورئوس مقاوم به متی سیلین  (MRSA)تشخيص و گزارش داده می شود؟</t>
  </si>
  <si>
    <t>آیا در آزمایشگاه برای عفونت های استافیلوککی غیرادراری، مقاومت القائی به کلیندامایسین با روش D-Zone test انجام و گزارش می شود؟</t>
  </si>
  <si>
    <t>آيا در آزمايشگاه عفونت انتروکک هاي مقاوم به وانکومایسین (VRE) تشخيص و گزارش داده می شود؟</t>
  </si>
  <si>
    <t>آيا در آزمايشگاه عفونت انتروباکتریاسه مقاوم به کارباپنم ها  (CRE)تشخيص و گزارش داده می شود؟</t>
  </si>
  <si>
    <t>آيا در آزمايشگاه عفونت انتروباکتریاسه تولید کننده بتالاکتاماز وسیع الطیف (ESBL) تشخيص و گزارش داده می شود؟</t>
  </si>
  <si>
    <t>آيا از لوپ كاليبره (یکبار مصرف و/ یا فلزی از جنس آلیاژ نیکروم یا پلاتینیوم) با حجمl μ10 و lμ1 برای انجام کشت کمّی استفاده مي‌شود؟</t>
  </si>
  <si>
    <t>وجود لوپ یکبار مصرفl μ1 وl μ10 (دو امتیاز) وجود لوپ فلزی نیکروم یا پلاتینیومl μ1 وl μ10 (یک امتیاز) (توجه: استفاده از لوپ فلزی معمولی غیر نیکروم یا پلاتینیوم مجاز نمی باشد و امتیازی به آن تعلق نمی گیرد. )</t>
  </si>
  <si>
    <t>آگاهی کارکنان از دستورالعمل و اجرای آن (توجه: برای کشت تمامی نمونه ها در بخش باکتری شناسی باید از یک پلیت جداگانه برای هر بیمار استفاده شود. فقط برای کشت ادرار می توان از پلیت های دو قسمتی 8 یا 10 سانتی متری حاوی بلاد آگار و EMB آگار یا بلاد آگار و مکانکی آگار برای نمونه یک بیمار استفاده نمود.)</t>
  </si>
  <si>
    <t>آيا از محيط هاي كشت مناسب (آگار خوندار، مكانكي آگار/EMB آگار) برای كشت نمونه‌هاي ادراري استفاده مي‌گردد؟</t>
  </si>
  <si>
    <t>وجود سوابق و صحت سوابق (ممیز باید دفتر گزارش بخش باکتری شناسی را چک کند. در صورتی که کانت های کمتر از 000/100، با توجه به علائم بالینی، مورد تفسیر قرار گرفته، و در صورت نیاز گزارش شده باشد، امتیاز این قسمت به آن تعلق می گیرد)</t>
  </si>
  <si>
    <t>آزمایش ها
کشت ادرار</t>
  </si>
  <si>
    <t>آزمایش ها
کشت نمونه تناسلی</t>
  </si>
  <si>
    <t>آیا نمونه های دستگاه تناسلی در زنان باردار از نظر وجود استرپتوکوکوس آگالاکتیه بررسی می شود؟</t>
  </si>
  <si>
    <t>آزمایش ها
کشت مدفوع</t>
  </si>
  <si>
    <t>وجود سوابق و شواهد استفاده از محیط مکانکی آگار و صحت سوابق (توجه: برای کشت اولیه مدفوع باید از پلیت های 8 یا 10 سانتی متری استفاده شود. توجه: استفاده از آگار خوندار برای مشاهده همولیز و انجام تست اکسیداز در نمونه های اسهالی مشکوک به ویبریو و آئروموناس توصیه می شود.)</t>
  </si>
  <si>
    <t>آيا از محيط هاي غني کننده  GN Brothیا Selenite F Broth برای بازيابي تعداد كم پاتوژن هاي روده‌اي (به ويژه در حاملين بدون علامت) استفاده مي‌شود؟</t>
  </si>
  <si>
    <t>آيا برای تفسير نتايج کشت نمونه هايي از قبيل  آسپيراسيون تراشه و Bronchoalveolar lavage (BAL) کلنی کانت انجام مي شود؟</t>
  </si>
  <si>
    <t>ضرورت انجام کلنی کانت برای تفسیر نتایج کشت نمونه های مذکور، در دستورالعمل قید شده باشد. توجه: کلنی کانت با استفاده از لوپ استاندارد کالیبره (روش کمّی) یا به روش نیمه کمّی انجام می شود. توجه: ظروف جمع آوری نمونه باید استریل باشند.</t>
  </si>
  <si>
    <t>آزمایش ها
کشت نمونه تنفسی</t>
  </si>
  <si>
    <t>آيا از محيط های کشت خون در صورتی که علائم ظاهری مشخص رشد وجود نداشته باشد، حداقل یکبار پس از 72 ساعت انکوباسیون اولیه،  کشت مجدد (subculture) روي محيط شکلات آگار انجام می شود و نتايج آنها ثبت مي گردد؟</t>
  </si>
  <si>
    <t>آيا كشت هاي خون در موارد مشکوک به بروسلوز و اندوکاردیت مزمن يا عفونت های سخت رشد و عفونت های قارچی، حداقل به مدت 4 هفته انكوبه و بررسی مي‌شوند؟</t>
  </si>
  <si>
    <t>آيا برای تهيه محيط شکلات آگار از بن ماری در دمای C°80 و مدت زمان 15 دقيقه استفاده مي شود؟</t>
  </si>
  <si>
    <t>وجود شواهد و سوابق و صحت سوابق (بهتر است وجود بن ماری C°100 و log book ساخت شکلات آگار، شامل دمای بن ماری، تاریخ استفاده از بن ماری برای تهیه شکلات آگار، و مطابقت آن با زمان ساخت شکلات آگار توسط ممیز بررسی می شود).</t>
  </si>
  <si>
    <t>آیا در صورت استفاده از سیستم اتوماسیون کشت خون، دستورالعمل فنی نحوه استفاده از آن وجود دارد و کنترل، نگهداری و کالیبراسیون آن به درستی انجام می شود؟</t>
  </si>
  <si>
    <t>توجه: در صورت استفاده از سیستم های معتبر برای تمام نمونه های کشت خون (نه تعدادی از نمونه ها) و جایگزین کردن این سیستم به جای کشت خون متعارف، تمام امتیازات بخش کشت خون برای استفاده کنندگان از این سیستم ها در نظر گرفته شود.</t>
  </si>
  <si>
    <t>آيا براي كشت و جداسازي باكتري هاي پرنیاز مانند هموفيلوس و نيسريا، از محيط هاي آگار خوندار و شكلات آگار استفاده می شود و مدت زمان و شرايط مناسب انكوباسيون (تا 72 ساعت در شرایط 5% CO2) رعایت می گردد؟</t>
  </si>
  <si>
    <t>آزمایش ها
كشت CSF و سایر مایعات استریل بدن</t>
  </si>
  <si>
    <t>آزمایش ها  
کشت خون</t>
  </si>
  <si>
    <t>آزمایش ها
کشت نمونه زخم و بافت نرم</t>
  </si>
  <si>
    <t>آيا نتايج به دست آمده از برنامه هاي ارزيابی خارجی کيفيت ميکروب شناسی، برای شناسايی و رفع خطاها استفاده می شود؟ (ثبت اقدامات انجام شده برای شناسایی و رفع خطاها )</t>
  </si>
  <si>
    <t>کنترل کیفیت
کلیات</t>
  </si>
  <si>
    <t>وجود دستورالعمل شرایط نگهداری دیسک های آنتی بیوتیکی بر اساس مراجع معتبر</t>
  </si>
  <si>
    <t>آيا محيط مولر هينتون آگار با استفاده از سويه‌هاي استانداردEnterococcus faecalis ATCC 33186  يا 29212 و ديسك آنتي‌بيوتيكي SXT، کنترل کيفیت شده و نتايج آن ثبت مي گردد؟</t>
  </si>
  <si>
    <t>آیا کیفیت هر سری ساخت (lot No.) یا خرید دیسک های آنتی بیوتیکی کنترل می شود و نتایج آن ثبت می گردد؟</t>
  </si>
  <si>
    <t>آیا جداول معیار تفسیر قطر هاله عدم رشد با سویه های استاندارد برای کنترل کیفیت دیسک های آنتی بیوتیکی وجود دارد و استفاده می شود؟</t>
  </si>
  <si>
    <t>آیا کيفیت نوارهای  Etest MICبا استفاده از سويه‌هاي استاندارد کنترل شده و نتايج آن ثبت مي گردد؟</t>
  </si>
  <si>
    <t>در صورت استفاده از روش های اتوماسیون MIC معتبر خارجی برای تعیین حساسیت ضد میکروبی، آیا دستورالعمل مربوطه و سوابق انجام آن در آزمایشگاه موجود است؟</t>
  </si>
  <si>
    <t>کنترل کیفیت
تعيين حساسيت ضدميکروبی</t>
  </si>
  <si>
    <t>آيا کیفیت هر سري ساخت يا خريد رنگ گرم بررسی می شود و نتايج آن ثبت می گردد؟</t>
  </si>
  <si>
    <t>آيا کیفیت هر سري ساخت يا خريد رنگ بلودومتيلن بررسی می شود و نتايج آن ثبت مي‌گردد؟</t>
  </si>
  <si>
    <t>آيا  کیفیت هر سري ساخت يا خريد رنگ زیل نلسون (اسيد فاست) بررسی می شود و نتايج آن ثبت مي‌گردد؟</t>
  </si>
  <si>
    <t>کنترل کیفیت
رنگ ها</t>
  </si>
  <si>
    <t>آيا کیفیت هر سری ساخت یا خرید معرف ها برای واکنش های مثبت و منفي كنترل می شوند و نتايج آن ثبت مي‌گردد؟</t>
  </si>
  <si>
    <t>آيا کیفیت هر سری ساخت یا خرید آنتی سرم ها برای واکنش منفي و شدت واکنش های مثبت كنترل می شوند و نتايج آن ثبت مي‌شود؟</t>
  </si>
  <si>
    <t>آيا کیفیت هر سری ساخت یا خرید دیسک های تشخیصی برای واکنش های مثبت و منفي كنترل می شوند و نتايج آن ثبت مي‌شود؟</t>
  </si>
  <si>
    <t>آيا تمامی معرف ها، آنتي سرم ها و ديسك هاي تشخيصي طبق دستورالعمل شركت سازنده نگهداري مي‌شوند؟</t>
  </si>
  <si>
    <t>آيا معرف ها، آنتی سرم ها، محیط های کشت، ديسک های تشخيصی و دیسک های آنتی بیوتیکی بعد از تاريخ انقضاء دور ريخته مي‌شوند؟</t>
  </si>
  <si>
    <t>کنترل کیفیت
مواد و معرف ها</t>
  </si>
  <si>
    <t>آيا محيط هاي كشت ساخته شده در آزمایشگاه و آماده مصرف تجاری (پليتي و لوله اي)، از نظر استریل بودن کنترل مي‌گردند و نتایج آن ثبت می گردد؟</t>
  </si>
  <si>
    <t>وجود سوابق کنترل استريل بودن محيط های کشت و صحت سوابق (3% تا 5% محیط های ساخته شده یا خریداری شده باید از نظر عدم وجود آلودگی بررسی شوند).</t>
  </si>
  <si>
    <t>آيا محيط هاي كشت ساخته شده در آزمایشگاه و آماده مصرف تجاری (پليتي و لوله اي)، در هنگام استفاده، از نظر عدم آلودگی ظاهری و مشخصات فیزیکی بررسي مي‌گردند و نتایج آن ثبت می گردد؟</t>
  </si>
  <si>
    <t xml:space="preserve">آيا کیفیت هر lot No. از پودر دهیدراته محيط هاي كشت غیر انتخابی و انتخابی پلیتی، یا هر سری ساخت یا خرید محیط های آماده مصرف تجاری، از نظر توان رشد و یا توان مهار‌كنندگي، رنگ و اندازه مناسب کلنی به روش رقیق سازی كنترل می شود و نتايج آن ثبت می گردد؟ </t>
  </si>
  <si>
    <t xml:space="preserve">آيا کیفیت هر lot No. از پودر دهیدراته محيط هاي كشت لوله ای، یا هر سری ساخت یا خرید محیط های آماده مصرف تجاری، از نظر توان رشد به صورت کیفی و واكنش هاي بيوشيميايي مناسب، كنترل می شود و نتايج آن ثبت می گردد؟ </t>
  </si>
  <si>
    <t>کنترل کیفیت
محیط های کشت</t>
  </si>
  <si>
    <t>آيا نمونه هاي مشكوك به التور و لام های اسید فاست مثبت از گروه بيماري هاي تحت مراقبت به واحد مبارزه با بیماری های مراکز بهداشتی مربوطه گزارش مي‌شوند؟</t>
  </si>
  <si>
    <t>(حداقل پنجاه درصد کارکنان، 4 سال سابقه کار میکروب شناسی زیر نظر فرد باصلاحیت و با تجربۀ کار در آزمایشگاه بالینی داشته باشند)</t>
  </si>
  <si>
    <t xml:space="preserve">نحوه امتیازدهی: اگر آزمایشگاه موارد اعلام شده در هر سنجه را به طور کامل فراهم نکرده باشد، امتیاز کامل به آن سنجه تعلق نمی گیرد؛ در این حالت، ممیز می تواند بنا به صلاحدید امتیاز کمتر، مثلاً نصف امتیاز آن سنجه را به آزمایشگاه بدهد. در صورتی که سؤال/ سؤالاتی در آزمایشگاهی کاربرد ندارد، این مطلب در ستون مربوطه درج شود و برای محاسبه امتیاز کل آزمایشگاه، امتیاز سؤالات بدون کاربرد از 500 کسر گردد؛ سپس امتیاز کسب شده توسط آزمایشگاه، به صورت کسری ثبت شود. برای مثال: امتیاز کسب شده توسط آزمایشگاه: 450 ⁄ 425    </t>
  </si>
  <si>
    <t>وجود سوابق پایش عملکرد  pHمتر و صحت سوابق</t>
  </si>
  <si>
    <t>وجود دستورالعمل بر اساس "دستورالعمل فني فور، اتوكلاو و انكوباتور" آزمایشگاه مرجع سلامت کد M-09 و سایر مراجع معتبر</t>
  </si>
  <si>
    <t>وجود سوابق اندازه گیری pH آب و صحت سوابق</t>
  </si>
  <si>
    <t>استفاده از بسته بندی سه لایه استاندارد طبق "راهنمای روش استاندارد انتقال نمونه های عفونی" آزمایشگاه مرجع سلامت کد M-11 و سایر مراجع معتبر</t>
  </si>
  <si>
    <t>وجود جداول/ الگوریتم های مناسب بر اساس "جداول و الگوریتم های شناسايي و افتراق باکتري ها" آزمایشگاه مرجع سلامت کد M-03 و سایر مراجع معتبر</t>
  </si>
  <si>
    <t xml:space="preserve">وجود سوابق انجام تست NaCl 6.5% و صحت سوابق </t>
  </si>
  <si>
    <t xml:space="preserve">وجود سوابق انجام تست IMViC و صحت سوابق </t>
  </si>
  <si>
    <t xml:space="preserve">وجود سوابق انجام تست KIA/TSI و صحت سوابق </t>
  </si>
  <si>
    <t>وجود سوابق انجام تست LIA و صحت سوابق</t>
  </si>
  <si>
    <t>وجود سوابق انجام تست OF و صحت سوابق</t>
  </si>
  <si>
    <t>وجود دستورالعمل بر اساس مراجع معتبر مانند "كتاب استاندارد عملكردي آزمايش تعيين حساسيت ضد ميكروبي به روش انتشار از ديسك" و دستورالعمل M02-A11 CLSI یا ویرایش های بعدی آن</t>
  </si>
  <si>
    <t>ضرورت استفاده از محيط  GC agar+ 1% فاکتور رشد در دستورالعمل قید شده باشد.</t>
  </si>
  <si>
    <t xml:space="preserve">وجود سوابق اندازه گيري pH و صحت سوابق </t>
  </si>
  <si>
    <t>آگاهی کارکنان از دستورالعمل انجام کار و ضرورت مقايسه کدورت سوسپانسيون باکتريايی با کدورت استاندارد 0.5 MF و اجرای آن</t>
  </si>
  <si>
    <t>گزارش توسط نرم افزار  WHONET 5.6 (دو امتیاز) / گزارش دستی (غیر از نرم افزار WHONET) (یک امتیاز)</t>
  </si>
  <si>
    <t>وجود سوابق تشخيص و گزارش  MRSAو صحت سوابق (توجه: برای تشخیص استافیلوکوکوس اورئوس مقاوم به متی سیلین، استفاده از دیسک سفوکسی تین الزامی است.)</t>
  </si>
  <si>
    <t>وجود دستورالعمل بر اساس "استاندارد CLSI M100 ویرایش سال 2017 و پس از آن"</t>
  </si>
  <si>
    <t xml:space="preserve">وجود سوابق تشخيص و گزارش  VREو صحت سوابق </t>
  </si>
  <si>
    <t>وجود سوابق تشخيص و گزارش  CREو صحت سوابق</t>
  </si>
  <si>
    <t xml:space="preserve">وجود سوابق تشخيص و گزارش  ESBLو صحت سوابق </t>
  </si>
  <si>
    <t>آيا از محيط هاي كشت خون حاوي ماده ضد انعقاد  SPS استفاده مي‌شود؟</t>
  </si>
  <si>
    <t>وجود دستورالعمل کشت دستگاه خون بر اساس مراجع معتبر و ذکر وجود  SPS در دستورالعمل</t>
  </si>
  <si>
    <t>وجود سوابق خرید محيط كشت خون حاوي ماده ضد انعقاد SPS</t>
  </si>
  <si>
    <t>آیا نمونه های CSF و سایر مایعات استریل بدن طبق دستورالعمل های معتبر به آزمایشگاه ارسال می گردد و آزمایش می شود؟</t>
  </si>
  <si>
    <t xml:space="preserve">وجود دستورالعمل کشت  CSFبر اساس مراجع معتبر </t>
  </si>
  <si>
    <t>آيا نمونه های CSF به سرعت و حداکثر ظرف مدت يک ساعت پس از نمونه گيری، کشت داده شده و بررسی می شوند؟</t>
  </si>
  <si>
    <t>ضرورت کشت سریع نمونه های  CSFحداکثر ظرف مدت يک ساعت پس از نمونه گيری، در دستورالعمل قید شده باشد.</t>
  </si>
  <si>
    <t xml:space="preserve">استفاده از محیط های انتخابی مانیتول سالت آگار و/ یا CNA (کلیستین نالیدیکسیک اسید بلاد آگار) </t>
  </si>
  <si>
    <t>وجود دستورالعمل بر اساس "دستورالعمل نگهداري و استفاده از سويه هاي باكتريايي" آزمایشگاه مرجع سلامت کد M-08 و سایر  مراجع معتبر</t>
  </si>
  <si>
    <t>وجود دستورالعمل بر اساس "دستورالعمل روش تعيين حجم لوپ" آزمایشگاه مرجع سلامت کد M-06 و سایر مراجع معتبر</t>
  </si>
  <si>
    <t>وجود دستورالعمل بر اساس مراجع معتبر مانند "كتاب استاندارد عملكردي آزمايش تعيين حساسيت ضد ميكروبي به روش انتشار از ديسك" و دستورالعمل M02-A11 CLSI یا ویرایش های بعدی</t>
  </si>
  <si>
    <t>وجود دستورالعمل بر اساس مراجع معتبر مانند كتاب "استاندارد عملكردي آزمايش تعيين حساسيت ضد ميكروبي به روش انتشار از ديسك" و دستورالعمل M02-A11 CLSI یا ویرایش های بعدی</t>
  </si>
  <si>
    <t xml:space="preserve">وجود دستورالعمل بر اساس مراجع معتبر مانند استاندارد CLSI M100 ویرایش سال 2017 و پس از آن </t>
  </si>
  <si>
    <t>وجود دستورالعمل بر اساس "دستورالعمل آماده سازی، تهيه و كنترل كيفيت محيط هاي كشت" آزمايشگاه مرجع سلامت كد M-01 و سایر مراجع معتبر</t>
  </si>
  <si>
    <t>وجود دستورالعمل شيوه گزارش دهی و مکتوب کردن نتايج بحرانی بر اساس "فهرست موارد بحرانی در آزمايشگاه ميكروب شناسي" آزمایشگاه مرجع سلامت کد M-16 و سایر مراجع معتبر</t>
  </si>
  <si>
    <r>
      <t xml:space="preserve">(برای تمام کلنی های جدا شده از کشت مایعات استریل بدن باید رنگ آمیزی گرم انجام شود و </t>
    </r>
    <r>
      <rPr>
        <u/>
        <sz val="12"/>
        <color theme="1"/>
        <rFont val="B Nazanin"/>
        <charset val="178"/>
      </rPr>
      <t>در سایر موارد،</t>
    </r>
    <r>
      <rPr>
        <sz val="12"/>
        <color theme="1"/>
        <rFont val="B Nazanin"/>
        <charset val="178"/>
      </rPr>
      <t xml:space="preserve"> رنگ آمیزی گرم در کنار روش های تشخیصی توصیه می شود).</t>
    </r>
  </si>
  <si>
    <t>وجود سوابق و شواهد استفاده از محیط تایوگلیکولات و صحت سوابق</t>
  </si>
  <si>
    <t>وجود تأییدیه کتبی وزارت بهداشت برای اندیکاتورهای شیمیایی</t>
  </si>
  <si>
    <t>وجود تأییدیه کتبی وزارت بهداشت برای اندیکاتورهای بیولوژیک</t>
  </si>
  <si>
    <t xml:space="preserve">وجود سوابق انجام تست کواگولاز لوله ای با پلاسمای خرگوش و صحت سوابق </t>
  </si>
  <si>
    <t>استفاده از نرم افزار WHONET 5.6 مبتنی بر "استاندارد CLSI M100 ویرایش سال 2017 و پس از آن"</t>
  </si>
  <si>
    <t>استفاده از جداول معیار تفسير قطر هاله عدم رشد بر اساس "استاندارد CLSI M100 ویرایش سال 2017 و پس از آن"</t>
  </si>
  <si>
    <t xml:space="preserve">وجود دستورالعمل بر اساس جداول "استاندارد CLSI M100 ویرایش سال 2017 و پس از آن" و نظر متخصصین بالینی </t>
  </si>
  <si>
    <t>وجود سوابق و شواهد استفاده از محیط مکانکی آگار/EMB آگار و صحت سوابق</t>
  </si>
  <si>
    <r>
      <t xml:space="preserve">بررسی نمونه های دستگاه تناسلی در زنان باردار از نظر وجود </t>
    </r>
    <r>
      <rPr>
        <b/>
        <i/>
        <sz val="12"/>
        <color theme="1"/>
        <rFont val="B Nazanin"/>
        <charset val="178"/>
      </rPr>
      <t>استرپتوکوکوس آگالاکتیه</t>
    </r>
    <r>
      <rPr>
        <b/>
        <sz val="12"/>
        <color theme="1"/>
        <rFont val="B Nazanin"/>
        <charset val="178"/>
      </rPr>
      <t>، در دستورالعمل قید شده باشد.</t>
    </r>
  </si>
  <si>
    <r>
      <t xml:space="preserve">وجود سوابق بررسی نمونه های دستگاه تناسلی و ادراری- تناسلی در زنان باردار از نظر وجود </t>
    </r>
    <r>
      <rPr>
        <b/>
        <i/>
        <sz val="12"/>
        <color theme="1"/>
        <rFont val="B Nazanin"/>
        <charset val="178"/>
      </rPr>
      <t>استرپتوکوکوس آگالاکتیه</t>
    </r>
    <r>
      <rPr>
        <b/>
        <sz val="12"/>
        <color theme="1"/>
        <rFont val="B Nazanin"/>
        <charset val="178"/>
      </rPr>
      <t xml:space="preserve"> و صحت سوابق </t>
    </r>
  </si>
  <si>
    <t>آيا از محيط هاي‌ كشت ‌مكانكي‌ آگار و XLD آگار/ هکتون انتریک آگار برای ‌كشت نمونه هاي مدفوع استفاده مي‌شود؟</t>
  </si>
  <si>
    <t>وجود سوابق و شواهد استفاده از محیط  XLDآگار/ هکتون انتریک آگار و صحت سوابق (توجه: برای کشت اولیه مدفوع باید از پلیت های 8 یا 10 سانتی متری استفاده شود.)</t>
  </si>
  <si>
    <t>وجود سوابق و شواهد استفاده از محیط  Selenite F Brothیا GN  Broth و صحت سوابق</t>
  </si>
  <si>
    <t>آيا از محيط های کشت آگار خوندار، شکلات آگار و  مكانكي آگار/EMB آگار برای کشت نمونه های دستگاه تنفسی استفاده مي شود؟</t>
  </si>
  <si>
    <t>وجود سوابق و شواهد استفاده از محیط  مكانكي آگار/EMB آگار و صحت سوابق</t>
  </si>
  <si>
    <t>آيا از محيط های کشت آگار خوندار، شکلات آگار،  مكانكي آگار/EMB آگار و تایوگلیکولات و محیط های انتخابی برای کشت نمونه های زخم و بافت نرم استفاده مي گردد؟</t>
  </si>
  <si>
    <t>وجود سوابق و شواهد استفاده از محیط مكانكي آگار/EMB آگار و صحت سوابق</t>
  </si>
  <si>
    <t xml:space="preserve">بررسی محل نگهداری دیسک های آنتی بیوتیکی مختلف توجه: دمای مناسب برای نگهداری دیسک های آنتی بیوتیکی ذخیره، کمتر از C°14- و برای مصرف روزانه در یخچال C°8-2 می باشد. در صورت استفاده از دیسک های قرصی شکل، می توان طبق توصیه سازنده عمل نمود. </t>
  </si>
  <si>
    <r>
      <t>استفاده از حداقل 3 سویه استاندارد (</t>
    </r>
    <r>
      <rPr>
        <b/>
        <i/>
        <sz val="12"/>
        <color theme="1"/>
        <rFont val="B Nazanin"/>
        <charset val="178"/>
      </rPr>
      <t>Staphylococcus aureus</t>
    </r>
    <r>
      <rPr>
        <b/>
        <sz val="12"/>
        <color theme="1"/>
        <rFont val="B Nazanin"/>
        <charset val="178"/>
      </rPr>
      <t xml:space="preserve"> ATCC 25923، </t>
    </r>
    <r>
      <rPr>
        <b/>
        <i/>
        <sz val="12"/>
        <color theme="1"/>
        <rFont val="B Nazanin"/>
        <charset val="178"/>
      </rPr>
      <t>E. coli</t>
    </r>
    <r>
      <rPr>
        <b/>
        <sz val="12"/>
        <color theme="1"/>
        <rFont val="B Nazanin"/>
        <charset val="178"/>
      </rPr>
      <t xml:space="preserve"> ATCC 25922، </t>
    </r>
    <r>
      <rPr>
        <b/>
        <i/>
        <sz val="12"/>
        <color theme="1"/>
        <rFont val="B Nazanin"/>
        <charset val="178"/>
      </rPr>
      <t>Pseudomonas aeruginosa</t>
    </r>
    <r>
      <rPr>
        <b/>
        <sz val="12"/>
        <color theme="1"/>
        <rFont val="B Nazanin"/>
        <charset val="178"/>
      </rPr>
      <t xml:space="preserve"> ATCC 27853) </t>
    </r>
  </si>
  <si>
    <t xml:space="preserve">وجود سوابق تهیه/خرید و نگهداری این سویه ها و صحت سوابق </t>
  </si>
  <si>
    <t>وجود سوابق کنترل کيفیت ديسک های آنتی بيوتيکی (روزانه در ابتدای اجرای برنامه کنترل کیفیت دیسک و سپس به صورت هفتگی) بر اساس توصیه  CLSI M100 (توجه: لازم است قطر هاله عدم رشد ثبت شود.)</t>
  </si>
  <si>
    <t>استفاده از جداول معیار تفسير قطر هاله عدم رشد با سویه های استاندارد متعلق به "استاندارد CLSI M100 ویرایش سال 2017 و پس از آن"</t>
  </si>
  <si>
    <t xml:space="preserve">وجود سوابق کنترل کیفیت رنگ گرم مصرفی با ارگانیسم های کنترل در هر سری ساخت یا خرید و بعد از آن حداقل به صورت هفتگی، و در زمان مصرف از لحاظ وجود رسوب احتمالی و صحت سوابق </t>
  </si>
  <si>
    <t>وجود دستورالعمل مناسب (نحوه کنترل کیفیت رنگ بلودومتيلن مصرفی، در دستورالعمل قید شده باشد).</t>
  </si>
  <si>
    <t>وجود سوابق کنترل کیفیت رنگ بلودومتيلن مصرفی با کنترل در هر سری ساخت یا خرید و سپس به صورت ماهانه و صحت سوابق</t>
  </si>
  <si>
    <t>وجود دستورالعمل مناسب (نحوه کنترل کیفیت رنگ زیل نلسون مصرفی و ضرورت استفاده از کنترل مثبت در هنگام رنگ آمیزی زیل نلسون، در دستورالعمل قید شده باشد).</t>
  </si>
  <si>
    <r>
      <t>وجود سوابق کنترل کیفیت رنگ زیل نلسون مصرفی با کنترل مثبت (تهیه شده از واکسن BCG) و کنترل منفی (</t>
    </r>
    <r>
      <rPr>
        <b/>
        <i/>
        <sz val="12"/>
        <color theme="1"/>
        <rFont val="B Nazanin"/>
        <charset val="178"/>
      </rPr>
      <t>E. coli</t>
    </r>
    <r>
      <rPr>
        <b/>
        <sz val="12"/>
        <color theme="1"/>
        <rFont val="B Nazanin"/>
        <charset val="178"/>
      </rPr>
      <t>) در هر سری ساخت  یا خرید و سپس در هر روز کاری و صحت سوابق</t>
    </r>
  </si>
  <si>
    <t xml:space="preserve">وجود سوابق کنترل کيفیت معرف ها در هر سری ساخت یا خرید و سپس سه ماه یکبار و در موارد خاص در هر روز کاری و صحت سوابق </t>
  </si>
  <si>
    <t>(موارد خاص معرف های کاتالاز، اکسیداز و کواگولاز می باشد).</t>
  </si>
  <si>
    <t xml:space="preserve">وجود سوابق کنترل کيفیت آنتی سرم ها در هر سری ساخت یا خرید و سپس شش ماه یکبار و صحت سوابق </t>
  </si>
  <si>
    <t xml:space="preserve">وجود سوابق کنترل کيفیت ديسک های تشخيصی در هر سری ساخت یا خرید و سپس ماهی یکبار و صحت سوابق </t>
  </si>
  <si>
    <t>وجود سوابق کنترل کیفیت هر lot No. از پودر دهیدراته محيط هاي كشت پس از باز شدن قوطی و قبل از استفاده و سپس هر 6 ماه، و هر سری ساخت یا خرید محیط های آماده مصرف تجاری و صحت سوابق</t>
  </si>
  <si>
    <t>آيا براي تهيه محيط های كشت خوندار از خون گوسفندی استفاده مي‌شود؟</t>
  </si>
  <si>
    <t xml:space="preserve">وجود سوابق گزارش نمونه های مشکوک به واحد مبارزه با بیماری های مراکز بهداشتی و صحت سوابق </t>
  </si>
  <si>
    <t>آيا برای انتقال نمونه ها در موارد مقتضي، محيط هاي انتقالي مناسب (برای زخم، مدفوع و ...) در آزمایشگاه و بخش های بیمارستانی موجود مي‌باشد؟</t>
  </si>
  <si>
    <t>وجود فضای جداگانه 3 امتیاز، استفاده از فضای داخل هود ایمنی بیولوژیک کلاس II برای توزیع محیط های کشت، برای مراکزی کاربرد دارد که میزان ساخت محیط کشت محدودی دارند 2 امتیاز، استفاده از فضای بخش باکتری شناسی به شرط استفاده از لامپ UV قبل از توزیع و استفاده از دو شعله گاز در طرفین محل توزیع محیط های کشت در حین کار 1 امتیاز)
توصیه می شود لامپ سقفی  UVدر فاصله 5/1 متری از محل توزیع محیط کشت نصب گردد و قبل از توزیع، لامپ UV حداقل به مدت 30 دقیقه روشن شود.
توجه: آزمایشگاه باید مدت زمان استفاده از لامپ UV را ثبت و به حداکثر زمان کارکرد مؤثر لامپUV (2000-1000 ساعت طبق توصیه سازنده) توجه نماید.  لامپUV  باید به طور هفتگی با اتانول ۷۰% تمیز شود تا فاقد هر گونه گرد و غبار باشد. رعایت نکات ایمنی برای استفاده از لامپ UV الزامی است.</t>
  </si>
  <si>
    <t>توجه: برای اندازه گیری  pH نباید از اندیکاتور کاغذی استفاده شود.</t>
  </si>
  <si>
    <t>ضرورت اندازه گيری  pH محيط مولر هينتون آگار در دستورالعمل قید شده باشد.</t>
  </si>
  <si>
    <t xml:space="preserve">آيا از آنتي سرم هاي شيگلا برای تعيين سروگروه استفاده مي‌گردد؟ </t>
  </si>
  <si>
    <t>آيا از آنتي سرم هاي سالمونلا برای تعيين سروگروه استفاده می شود؟</t>
  </si>
  <si>
    <t>(توجه: حجم محيط کشت کودکان حدود  ml30 و بزرگسالان حدود  ml50 است. نسبت حجم خون به حجم محيط کشت خون در مورد کودکان باید 1:10 تا 1:20 باشد، يعني مقدارml  3-1 خون به ازايml  20 محيط كشت خون و در مورد بزرگسالان اين نسبت باید 1:5 تا 1:10 باشد، يعني ml 10-5 خون به ازاي ml50 محيط كشت خون.)</t>
  </si>
  <si>
    <t>ضرورت رعایت نسبت حجم خون به حجم محيط برای کشت خون، در دستورالعمل قید شده باشد.</t>
  </si>
  <si>
    <t>ضرورت بررسی روزانه محيط های کشت خون از نظر وجود علائم رشد ميکروارگانيسم ها، در دستورالعمل قید شده باشد.</t>
  </si>
  <si>
    <t>(محيط های کشت خون باید طی انکوباسیون در روز اول، دو بار و سپس به طور روزانه از نظر وجود علائم رشد ميکروارگانيسم ها نظیر همولیز، لخته، کدورت، تولید گاز و وجود کلنی بررسی گردند)</t>
  </si>
  <si>
    <t>ضرورت کشت مجدد محيط های کشت خون در 72 ساعت اولیه، در دستورالعمل قید شده باشد.</t>
  </si>
  <si>
    <t>آیا میزان کلی آلودگی نمونه های کشت خون مثبت در فواصل زمانی تعیین شده در آزمایشگاه (به طور متوسط 6 ماهه) بررسی می شود؟</t>
  </si>
  <si>
    <t xml:space="preserve">آيا نتايج به دست آمده از برنامه کنترل کیفیت داخلی، برای شناسايی و رفع خطاها استفاده می گردد؟ </t>
  </si>
  <si>
    <t>(ثبت اقدامات انجام شده برای شناسایی و رفع خطاها)</t>
  </si>
  <si>
    <t xml:space="preserve">آيا به عنوان بخشی از برنامه تضمین کیفیت، نمونه های مجهول ميکروبی به صورت دوره اي در سری کاری کارکنان قرار مي گيرد؟ </t>
  </si>
  <si>
    <t>(وجود سوابق برنامه تضمین کیفیت دوره ای و منظم و صحت سوابق)</t>
  </si>
  <si>
    <r>
      <t xml:space="preserve">آيا سوابق کنترل کيفیت فرآورده های تشخيصی جديد (فرآورده جديد يا سری ساخت جديد) </t>
    </r>
    <r>
      <rPr>
        <b/>
        <u/>
        <sz val="12"/>
        <color theme="1"/>
        <rFont val="B Titr"/>
        <charset val="178"/>
      </rPr>
      <t>قبل از شروع استفاده</t>
    </r>
    <r>
      <rPr>
        <b/>
        <sz val="12"/>
        <color theme="1"/>
        <rFont val="B Titr"/>
        <charset val="178"/>
      </rPr>
      <t xml:space="preserve">، موجود می باشد؟ </t>
    </r>
  </si>
  <si>
    <t>(وجود سوابق کنترل کیفیت فرآورده های تشخيصی جديد (شامل محيط های کشت، ديسک آنتی بيوگرام، ديسک های تشخيصی، معرف ها، رنگ ها و ...) قبل از شروع استفاده و صحت سوابق)</t>
  </si>
  <si>
    <r>
      <t xml:space="preserve">آيا سويه های میکروبی استاندارد، به منظور کنترل کيفی </t>
    </r>
    <r>
      <rPr>
        <b/>
        <u/>
        <sz val="12"/>
        <color theme="1"/>
        <rFont val="B Titr"/>
        <charset val="178"/>
      </rPr>
      <t>ديسک های تشخيصی</t>
    </r>
    <r>
      <rPr>
        <b/>
        <sz val="12"/>
        <color theme="1"/>
        <rFont val="B Titr"/>
        <charset val="178"/>
      </rPr>
      <t>، محيط های کشت، آنتی سرم ها، رنگ ها و معرف ها وجود دارد و استفاده مي شود؟</t>
    </r>
  </si>
  <si>
    <t>آيا مشخصات ديسک های آنتی بيوتيکی در هر سری ساخت (lot No.) یا خريد ثبت می گردد؟</t>
  </si>
  <si>
    <t>وجود سوابق ثبت مشخصات ديسک های آنتی بيوتيکی و صحت سوابق (بايد مشخصات ديسک های آنتی بيوتيکی شامل نام محصول، نام شرکت، سری ساخت، غلظت، تاريخ شروع به استفاده و تاريخ انقضاء در هر سری ساخت یا خريد ثبت گردد).</t>
  </si>
  <si>
    <t xml:space="preserve">آیا ديسک های آنتی بيوتيکی، دارای تأییدیه کتبی از وزارت بهداشت می باشند؟ </t>
  </si>
  <si>
    <t>(وجود تأییدیه کتبی وزارت بهداشت برای هر دیسک آنتی بیوتیکی)</t>
  </si>
  <si>
    <t xml:space="preserve">وجود سوابق کنترل کيفیت نوارهای  Etest MICو صحت سوابق. </t>
  </si>
  <si>
    <t>(توجه: نوارهای  Etest MICباید حداقل یکبار پس از خرید، با سویه های استاندارد،  کنترل کیفیت و با استفاده از جداول MIC در استاندارد CLSI M100 تفسیر گردند.)</t>
  </si>
  <si>
    <t>وجود سوابق ثبت مشخصات رنگ ها و صحت سوابق (بايد مشخصات رنگ ها شامل نام محصول، نام شرکت، سری ساخت، تاريخ شروع به استفاده و تاريخ انقضاء در هر سری ساخت یا خريد ثبت گردد).</t>
  </si>
  <si>
    <t xml:space="preserve">آیا رنگ هایی که به صورت تجاری خریداری می گردند، دارای تأییدیه کتبی از وزارت بهداشت می باشند؟ </t>
  </si>
  <si>
    <t>(وجود تأییدیه کتبی وزارت بهداشت برای هر محصول )</t>
  </si>
  <si>
    <t>وجود سوابق ثبت مشخصات معرف ها و صحت سوابق (بايد مشخصات معرف ها شامل نام محصول، نام شرکت، سری ساخت، تاريخ شروع به استفاده و تاريخ انقضاء در هر سری ساخت یا خريد ثبت گردد).</t>
  </si>
  <si>
    <t>وجود برچسب مناسب بر روی ظروف حاوی معرف (اطلاعات لازم مانند مشخصات معرف ها شامل نام، غلظت، تاريخ ساخت، تاريخ انقضاء و ...).</t>
  </si>
  <si>
    <t>ثبت مشخصات آنتی سرم ها و صحت سوابق (بايد مشخصات آنتی سرم ها شامل نام محصول، نام شرکت، سری ساخت، تاريخ شروع به استفاده و تاريخ انقضاء در هر سری ساخت یا خريد ثبت گردد).</t>
  </si>
  <si>
    <r>
      <t xml:space="preserve">آیا </t>
    </r>
    <r>
      <rPr>
        <b/>
        <u/>
        <sz val="12"/>
        <color theme="1"/>
        <rFont val="B Titr"/>
        <charset val="178"/>
      </rPr>
      <t>دیسک های تشخیصی</t>
    </r>
    <r>
      <rPr>
        <b/>
        <sz val="12"/>
        <color theme="1"/>
        <rFont val="B Titr"/>
        <charset val="178"/>
      </rPr>
      <t xml:space="preserve"> دارای تأییدیه کتبی از وزارت بهداشت می باشند؟ </t>
    </r>
  </si>
  <si>
    <t>(وجود تأییدیه کتبی وزارت بهداشت برای هر محصول)</t>
  </si>
  <si>
    <t xml:space="preserve">آیا آنتی سرم ها دارای تأییدیه کتبی از وزارت بهداشت می باشند؟ </t>
  </si>
  <si>
    <t xml:space="preserve">آیا معرف هایی که به صورت تجاری خریداری می شوند، دارای تأییدیه کتبی از وزارت بهداشت می باشند؟ </t>
  </si>
  <si>
    <t>(وجود تأییدیه کتبی وزارت بهداشت برای هر محصول وجود سوابق )</t>
  </si>
  <si>
    <t>وجود سوابق ثبت مشخصات محيط های کشت و صحت سوابق (بايد مشخصات محيط های کشت شامل نام محصول، نام شرکت، سری ساخت، تاريخ شروع به استفاده و تاريخ انقضاء در هر سری ساخت یا خريد، تاریخ ساخت محیط در آزمایشگاه ثبت گردد).</t>
  </si>
  <si>
    <t>آیا محیط های کشت، دارای تأییدیه کتبی از وزارت بهداشت می باشند؟</t>
  </si>
  <si>
    <t xml:space="preserve"> (وجود تأییدیه کتبی وزارت بهداشت برای هر محصول)</t>
  </si>
  <si>
    <t xml:space="preserve">آیا در گزارش نهایی کشت مدفوع به نوع باکتری های مورد ارزیابی اشاره می شود؟ </t>
  </si>
  <si>
    <t>(آزمایشگاه باید به صورت مشخص ارگانیسم را گزارش کند، مانند "No Salmonella and Shigella isolated".گزارش کلی به صورتNo Enteropathogenic bacteria isolated قابل قبول نیست.)</t>
  </si>
  <si>
    <t>استفاده از نرم افزار WHONET 5.6 مبتنی بر "استاندارد CLSI M100 ویرایش سال 2017 و پس از آن" (2 امتیاز)، استفاده از روش های دستی یا سایر نرم افزارها  (1 امتیاز)</t>
  </si>
  <si>
    <t xml:space="preserve"> (وجود سوابق گزارش دوره ای نتايج آزمايش های تعيين حساسيت ضد ميکروبی و صحت سوابق)</t>
  </si>
  <si>
    <t>تعداد و انواع تجهيزات موجود در هر بخش نقش مهمی در برنامه ريزي برای طراحی فضای آن بخش دارد.</t>
  </si>
  <si>
    <t xml:space="preserve"> در اين خصوص بايد به مواردی نظير ابعاد (طول، پهنا و ارتفاع) دستگاه ها، وزن دستگاه ها و همچنين ميزان ولتاژ و آمپر و لوله کشی های لازم (مندرج در دستورالعمل فنی دستگاه) توجه گردد. گاهي سازندگان دستگاه، تخصيص ميزان فضاي بيشتري از ابعاد دستگاه را برای عملکرد مناسب آن توصيه مي نمايند که بايد آن را لحاظ نمود. دسترسي آسان به پشت و کناره هاي دستگاه برای نگهداري و تعميرات و تهويه، باید در نظر گرفته شود.
فضای مفيد کاري در بخش های مختلف آزمايشگاه باید به حدي باشد که حداکثر تعداد کارکنان شاغل در يک نوبت کاري، با در نظر گرفتن فضای اشغال شده توسط تجهيزات، فضاهاي بين ميزهاي کار، راهروها و فضای اطراف تجهيزات، به راحتی قادر به فعاليت باشند. به طور متوسط هر يک از کارکنان حدوداً به یک متر مربع فضای کاری نياز دارند.</t>
  </si>
  <si>
    <t xml:space="preserve">آيا معيارهاي قبول يا رد نمونه هاي باليني به طور مكتوب وجود دارند؟ </t>
  </si>
  <si>
    <t>(وجود دستورالعمل معيارهای رد یا قبول نمونه بر اساس مراجع معتبر در بخش های پذیرش و باکتری شناسی)</t>
  </si>
  <si>
    <t xml:space="preserve">آیا برای مواردی که نیاز به انجام MIC می باشد از روش Etest MIC استفاده می شود؟ وجود سوابق انجام  Etest MICو صحت سوابق </t>
  </si>
  <si>
    <t>(مانند کلیستین برای باکتری های گرم منفی و وانکومایسین برای استافیلوکک ها)</t>
  </si>
  <si>
    <t>آيا تاريخ، ساعت و نام فرد انجام دهنده آزمايش در هر سری کاری ثبت می گردد؟</t>
  </si>
  <si>
    <t xml:space="preserve"> (وجود سوابق ثبت زمان و نام يا مشخصه فرد انجام دهنده آزمايش)</t>
  </si>
  <si>
    <t>(تعداد دیسک ها بر روی پلیت های کشت داده شده در روزهای قبل مشاهده شود. بهتر است میزان مصرف ماهیانه مولر هینتون آگار و تعداد گزارش های آنتی بیوتیکی در ماه نیز توسط ممیز مدنظر قرار گیرد. بايد برای باکتری های کم نیاز در هر پليت با قطر 10 سانتی متر حداكثر 5 تا ۶ ديسك، برای باکتری های پرنیاز شامل نیسریا گونوره، هموفیلوس آنفلوانزا و پاراآنفلوانزا حداکثر 4 دیسک و برای نیسریا مننژیتیدیس حداکثر 2 دیسک گذاشته ‌شود)</t>
  </si>
  <si>
    <t>خروجی خدمات تصویربرداری (فیلم و CD) مطابق با استانداردهای تصویربرداری پزشکی می باشد.</t>
  </si>
  <si>
    <t xml:space="preserve">سیستم PACS  فعال در مرکز وجود دارد. </t>
  </si>
  <si>
    <t>اصول ایمنی بیماران در همه مراحل تشخیصی /درمانی رعایت می گردد.ضوابط مربوط به شناسایی صحیح  بیمار-تحویل ایمن بیمار و تصویربرداری صحیح انجام می گیرد. تمهیدات لازم برای مدیریت و پیشگیری از سقوط بیماران-تصویربرداری از بیماران کم توان، سالمند، باردار و اطفال و آسیبهای احتمالی ناشی از کاربری دستگاه پیش بینی شده است.</t>
  </si>
  <si>
    <t>فرم مشاوره تغذیه و ارزیابی تخصصی پرونده همه بیماران ICU در24 ساعت اول بستری وجود دارد و فرم پی گیری تغذیه ای در بیماران بستری بعداز3-5 روز تکمیل می گردد.</t>
  </si>
  <si>
    <t>مشاهده پرونده بیماران (حداقل 5 پرونده)، (در صورت تعدد ICUحداقل 2 بخش)</t>
  </si>
  <si>
    <t>غذای بیماران در HIS مطابق با رژیم غذایی ثبت و اطلاعات رژیم های غذایی بخش ها و شاخص های تغذیه ای از HIS استخراج می گردد.</t>
  </si>
  <si>
    <t>مشاهده مستندات در HIS</t>
  </si>
  <si>
    <t>در صورت برون سپاری تهیه و طبخ غذا به مراکز خارج از بیمارستان کارشناسان تغذیه ، مطابق ضوابط وزارت بهداشت بر روند تهیه مواد اولیه غذائی، نگهداری، آماده سازی، طبخ، بسته بندی و انتقال و تحویل غذا به صورت روزانه و میدانی نظارت می نمایند.</t>
  </si>
  <si>
    <t xml:space="preserve"> عوامل خطر آفرین داخلی وخارجی بیمارستان در کمیته مدیریت خطر حوادث وبلایای مرکز شناسایی ،اولویت بندی و ثبت شده است.(امتیازدهی عوامل خطر آفرین با استناد به کتاب  ارزیابی سلامت در حوادث و بلایا )</t>
  </si>
  <si>
    <t>بررسی صورتجلسه کمیته ها، فایل تکمیل شده 5 مخاطره با اولویت اول - پاسخگو: کمیته مدیریت خطرحوادث وبلایا</t>
  </si>
  <si>
    <t>تیم ارزیابی ایمنی بیمارستان بر اساس سنجه های اعتبار بخشی در کمیته مدیریت خطر، حوادث و بلایا تعیین شده است و از نحوه تکمیل فایل FHSI آگاهی دارند.</t>
  </si>
  <si>
    <t>مشاهده صورتجلسات کمیته مصاحبه و پرسش از تیم ارزیاب-پاسخگو: کمیته مدیریت خطرحوادث وبلایا</t>
  </si>
  <si>
    <t>فایل ارزیابی ایمنی بیمارستان تکمیل و نتیجه در مکان های ذکر شده در سنجه های اعتبار بخشی (ریاست، دفتر پرستاری و HCC) نصب شده است.</t>
  </si>
  <si>
    <t>مشاهده- پاسخگو: کمیته مدیریت خطرحوادث وبلایا</t>
  </si>
  <si>
    <t>بررسی مستندات- پاسخگو: کمیته مدیریت خطرحوادث وبلایا</t>
  </si>
  <si>
    <t>مقاوم سازی اتصالات سازه ای در قسمت های مورد نیاز انجام شده است.( بیمارستان با قدمت بالای 5 سال)</t>
  </si>
  <si>
    <t>بررسی مستندات- پاسخگو: کمیته مدیریت خطرحوادث وبلایا-تاسیسات</t>
  </si>
  <si>
    <t>در صورت تغییر کاربری و توسعه فضای فیزیکی مطالعات مقاوم سنجی لازم نجام شده و مجوزهای مربوط ازمبادی قانونی اخذ می گردد.</t>
  </si>
  <si>
    <t>مشاهده- پاسخگو: کمیته مدیریت خطرحوادث وبلایا-تاسیسات</t>
  </si>
  <si>
    <t>مشاهده آیین نامه و ابلاغ آن - پاسخگو: کمیته مدیریت خطرحوادث وبلایا</t>
  </si>
  <si>
    <t>مشاهده ابلاغ ها - پاسخگو: کمیته مدیریت خطرحوادث وبلایا</t>
  </si>
  <si>
    <t>مصاحبه - پاسخگو: کمیته مدیریت خطرحوادث وبلایا</t>
  </si>
  <si>
    <t>جلسات کمیته مدیریت خطر، حوادث و بلایا تشکیل شده ( به تعداد 4 جلسه در 6 ماه) و مصوبات اجرایی می شوند.</t>
  </si>
  <si>
    <t>بررسی صورتجلسات -  پاسخگو: کمیته مدیریت خطرحوادث وبلایا</t>
  </si>
  <si>
    <t>نتایج ارزیابی خطر و ایمنی بیمارستان در کمیته مدیریت خطر، حوادث و بلایا  طرح و بررسی شده است.</t>
  </si>
  <si>
    <t>برنامه کاهش خطرات بر اساس اولویت های استنتاج شده از ارزیابی ایمنی و ارزیابی خطر بیمارستان طراحی و عملیاتی شده است.</t>
  </si>
  <si>
    <t>مشاهده - مصاحبه - بررسی مستندات- پاسخگو: کمیته مدیریت خطرحوادث وبلایا</t>
  </si>
  <si>
    <t>بررسی مکان های خطرآفرین- پاسخگو: کمیته مدیریت خطرحوادث وبلایا-تاسیسات</t>
  </si>
  <si>
    <t>خاموش کننده های دستی به تعداد مناسب در مکان های مناسب نصب شده اند.</t>
  </si>
  <si>
    <t>امتحان سیستم - پاسخگو: کمیته مدیریت خطرحوادث وبلایا-تاسیسات</t>
  </si>
  <si>
    <t>بررسی مستندات - اسخگو: کمیته مدیریت خطرحوادث وبلایا- مدیریت</t>
  </si>
  <si>
    <t>لیست رابطین آتش نشانی موجودو در دسترس می باشد و دارای برنامه (حضور 24 ساعته) در بیمارستان می باشند.</t>
  </si>
  <si>
    <t xml:space="preserve"> بررسی  مستندات وبرنامه - پاسخگو: دبیر کمیته مدیریت خطرحوادث وبلایا</t>
  </si>
  <si>
    <t>رابطین آتش نشانی آموزش های لازم را دیده  و گواهی های مربوطه را کسب  نموده اند.</t>
  </si>
  <si>
    <t>برای آموزش کارکنان در زمینه مهار آتش سوزی، برنامه ریزی و تمرین مستمرصورت گرفته است.</t>
  </si>
  <si>
    <t>بررسی  مستندات- مصاحبه- بررسی عملکرد-  پاسخگو: دبیر کمیته مدیریت خطرحوادث وبلایا</t>
  </si>
  <si>
    <t>مشاهده - پاسخگو: کمیته مدیریت خطرحوادث وبلایا- تاسیسات</t>
  </si>
  <si>
    <t>بررسی مستندات -  پاسخگو: کمیته مدیریت خطرحوادث وبلایا- تاسیسات</t>
  </si>
  <si>
    <t>وسایل و مایعات قابل اشتعال به صورت اختصاصی و در مکان های ایمن  ذخیره می شوند.</t>
  </si>
  <si>
    <t>مشاهده- پاسخگو: کمیته مدیریت خطرحوادث وبلایا- مسئول انبار</t>
  </si>
  <si>
    <t>منابع تأمین کننده اکسیژن و مخازن ذخیره آن در محیطی امن و خارج از بیمارستان قرار دارد.</t>
  </si>
  <si>
    <t>مشاهده- پاسخگو: کمیته مدیریت خطرحوادث وبلایا- تاسیسات</t>
  </si>
  <si>
    <t>مشاهده- پاسخگو: کمیته مدیریت خطرحوادث وبلایا- تاسیسات - مسئول آتش نشانی</t>
  </si>
  <si>
    <t>کپسول ها به آسانی در دسترس بوده و در ارتفاع 120 متری از سطح زمین و در معرض دید نصب شده اند.</t>
  </si>
  <si>
    <t>ثبت نتایج تعمیر و نگهداری (شارژ مجدد) کپسول ها و شیرهای آتش نشانی  انجام پذیرفته است.</t>
  </si>
  <si>
    <t>مشاهده مستندات - پاسخگو: کمیته مدیریت خطرحوادث وبلایا- تاسیسات - مسئول آتش نشانی</t>
  </si>
  <si>
    <t>مشاهده راهنمای عملکرد بر روی کپسول هاو سایر موارد مشاهده نقشه ها در واحد تأسیسات،HCCداخلی وخارج -  پاسخگو: کمیته مدیریت خطرحوادث وبلایا- تاسیسات - مسئول آتش نشانی</t>
  </si>
  <si>
    <t>تمامی تجهیزات، کمدها، قفسه ها، تابلوها به صورت استاندارد به دیوارها و یا جایگاههای خود فیکس شده اند.</t>
  </si>
  <si>
    <t>راهروها، رمپ ها، راه پله ها و تمامی مسیرها و راه پله های خروج اضطراری عاری از موانع بوده و دارای روشنائی کافی می باشند.</t>
  </si>
  <si>
    <t>دربهای خروج اضطراری مقاوم در برابر آتش ضربه و دود بوده و به سمت بیرون باز می شوند و مانعی در مقابل هجوم جمعیت وجود ندارد.</t>
  </si>
  <si>
    <t>مشاهده گواهینامه- پاسخگو:کمیته مدیریت خطرحوادث وبلایا/ - مدیریت</t>
  </si>
  <si>
    <t>تعمیر و نگهداری آسانسورها، برنامه ریزی و انجام سرویس های دوره ای پیشگیرانه،توسط شرکت های دارای صلاحیت از اداره استاندارد آسانسور صورت می پذیرد.</t>
  </si>
  <si>
    <t xml:space="preserve">مشاهده مستندات - پاسخگو: کمیته مدیریت خطرحوادث وبلایا- تاسیسات </t>
  </si>
  <si>
    <t>دستورالعمل استفاده از آسانسورها در زمان حریق و تخلیه تدوین شده و پرسنل ازآن آگاهی دارند.</t>
  </si>
  <si>
    <t>مصاحبه- بررسی مستندات - پاسخگو: دبیر کمیته مدیریت خطرحوادث وبلای</t>
  </si>
  <si>
    <t>در انبارها، از قفسه بندی های فلزی مستحکم و غیرقابل اشتعال، درب های فلزی  فاقد شکاف استفاده شده است.</t>
  </si>
  <si>
    <t>مشاهده - پاسخگو: کمیته مدیریت خطرحوادث وبلایا- مسئول انبار</t>
  </si>
  <si>
    <t>سیم کشی انبارها توکار بوده (استفاده از لوله های مخصوص ضدضربه و اشتعال) و کلیدها و پریزها و روشنائی های ضدجرقه استفاده شده است.</t>
  </si>
  <si>
    <t>از علائم هشدار ممنوعیت سیگار، جعبه کمکهای اولیه استفاده شده است و انبار  روشنائی و تهویه مناسب دارد.</t>
  </si>
  <si>
    <t>مشاهده - پاسخگو: کمیته مدیریت خطرحوادث وبلایا</t>
  </si>
  <si>
    <t>از نرده محافظ در پشت پنجره انبارها استفاده شده است و کف صاف فاقد هرگونه لغزندگی و دارای استحکام کافی و زیرسازی مناسب از نظر ایمنی در مقابل آتش سوزی و زلزله است.</t>
  </si>
  <si>
    <t>روش اجرائی گزارش حوادث بیمارستان تدوین شده است و پرسنل از آن آگاهی داشته و براساس آن عمل می کنند.</t>
  </si>
  <si>
    <t>بررسی مستندات- مصاحبه -  پاسخگو: کمیته مدیریت خطرحوادث وبلایا</t>
  </si>
  <si>
    <t>بررسی مستندات-  پاسخگو: کمیته مدیریت خطرحوادث وبلایا</t>
  </si>
  <si>
    <t xml:space="preserve">برنامه ریزی لازم برای تأمین امنیت فیزیکی بیمارستان شامل ساختارها، موانع فیزیکی، کنترل دسترسی ها، با رعایت اصول تکریم انسانی و محوریت حفاظت فیزیکی انجام شده است. </t>
  </si>
  <si>
    <t>مشاهده -  پاسخگو: کمیته مدیریت خطرحوادث وبلایا -حراست</t>
  </si>
  <si>
    <t>قفل ها و آژیرها در مناطق مهم و حساس بیمارستان و دوربین های مداربسته بدون نقض حریم خصوصی بیماران نصب شده اند.</t>
  </si>
  <si>
    <t>کمیته مدیریت خطر حوادث و بلایا برنامه ریزی های لازم  جهت تأمین ایمنی  محل ذخیره آب، غذا، دارو و تجهیزات سوخت را انجام داده است.</t>
  </si>
  <si>
    <t>مشاهده- بررسی صورتجلسات - کمیته ها - پاسخگو: کمیته مدیریت خطرحوادث وبلایا</t>
  </si>
  <si>
    <t>برنامه ریزی های لازم جهت تأمین ایمنی سیستم های ارتباطی شبکه های کامپیوتری، سایت و سیستم اطلاعات بیمارستان انجام شده است.</t>
  </si>
  <si>
    <t xml:space="preserve">بررسی مستندات -  پاسخگو: کمیته مدیریت خطرحوادث وبلایا -واحدIT </t>
  </si>
  <si>
    <t>نظام های گزارش فوری موارد غیرمعمول بیماریهای نوپدید و موارد تخلفات  مدنی، احتمالات خرابکاری، دزدی، آدم ربایی ایجاد شده اند.</t>
  </si>
  <si>
    <t>مصاحبه- بررسی مستندات - پاسخگو: دبیر کمیته مدیریت خطرحوادث وبلا- حراست</t>
  </si>
  <si>
    <t>ژنراتورهای بیمارستان دارای شناسنامه، فرم تعمیرات و نگهداری سرویس های پیشگیرانه و سوابق تعمیراتی ثبت شده در شناسنامه می باشد.</t>
  </si>
  <si>
    <t>بررسی مستندات -پاسخگو: دبیر کمیته مدیریت خطرحوادث وبلا- تاسیسات</t>
  </si>
  <si>
    <t>ژنراتورهای بیمارستان به صورت مدون و مستمر، براساس چک لیست ارزیابی می شوند.</t>
  </si>
  <si>
    <t>بررسی چک لیستها -پاسخگو: دبیر کمیته مدیریت خطرحوادث وبلا- تاسیسات</t>
  </si>
  <si>
    <t>مشاهده -پاسخگو: دبیر کمیته مدیریت خطرحوادث وبلا- تاسیسات</t>
  </si>
  <si>
    <t>بررسی مستندات  -پاسخگو: دبیر کمیته مدیریت خطرحوادث وبلا- تاسیسات</t>
  </si>
  <si>
    <t>بخش مراقبت های ویژه و اتاق عمل و اتاق زایمان دارای ترانسفومر یک  به یک( ایزوله)فعال در توزیع انرژی الکتریکی می باشد.</t>
  </si>
  <si>
    <t xml:space="preserve"> مشاهده -پاسخگو: دبیر کمیته مدیریت خطرحوادث وبلا- تاسیسات</t>
  </si>
  <si>
    <t>چاه ارت بیمارستان توسط مراجع ذیصلاح بازرسی شده و دارای تأئیدیه می باشد.</t>
  </si>
  <si>
    <t>مرکز درمانی دارای تعداد چاه ارت مناسب با حجم تجهیزات موجود در مرکز درمانی (میزان آمپر مصرفی) می باشد.</t>
  </si>
  <si>
    <t>بررسی مستندات-پاسخگو: دبیر کمیته مدیریت خطرحوادث وبلا- تاسیسات</t>
  </si>
  <si>
    <t>تمامی پریزها و سه راهی های مورد استفاده برای تجهیزات پزشکی  ارت دار می باشد و پرسنل آگاهی کافی دارند.</t>
  </si>
  <si>
    <t>مشاهده- مصاحبه -پاسخگو: دبیر کمیته مدیریت خطرحوادث وبلا- تاسیسات -تجهیزات پزشکی</t>
  </si>
  <si>
    <t>تابلوهای برق اصلی، فرعی و درون بخشی و ایزوله بیمارستان به صورت دوره ای ارزیابی شده و برنامه نگهداری تدوین و اجرا شده است.</t>
  </si>
  <si>
    <t>مشاهده- بررسی مستندات -پاسخگو: دبیر کمیته مدیریت خطرحوادث وبلا</t>
  </si>
  <si>
    <t>تابلوهای برق بیمارستان دارای قفل مناسب بوده و دارای کفپوش عایق مناسب جلوی تمامی تابلو برق ها می باشد.</t>
  </si>
  <si>
    <t>مشاهده -پاسخگو: دبیر کمیته مدیریت خطرحوادث وبلا- تاسیسات - تجهیزات پزشکی</t>
  </si>
  <si>
    <t>از بانک های خازنی جهت اصلاح ضریب توان و کاهش هزینه برق بیمارستان استفاده می شود.</t>
  </si>
  <si>
    <t>مشاهده قبض برق -  (صفر شدن هزینه راکتیو) -پاسخگو: دبیر کمیته مدیریت خطرحوادث وبلا- تاسیسات</t>
  </si>
  <si>
    <t>در پریزهای برق مرتبط با استفاده بیماران، از فیوزهای مناسب و کلید جریان باقی مانده (محافظ جان) استفاده شده است.</t>
  </si>
  <si>
    <t>کلیه دستگاهها و تجهیزات موتورخانه دارای شناسنامه با حداقل های مورد انتظار (براساس سنجه های اعتباربخشی) می باشند.</t>
  </si>
  <si>
    <t>وسایل و تجهیزات سامانه های سرمایشی، گرمایشی و تهویه به صورت دوره ای سرویس و نگهداری پیشگیرانه شده و بروزرسانی و جایگزین می گردند.</t>
  </si>
  <si>
    <t>موتورخانه دارای تابلوهای هشدار و خطر مناسب بوده و از ورود افراد غیرمجاز ممانعت می شود و مقاوم به حریق بوده و کاربرد دیگری ندارد.</t>
  </si>
  <si>
    <t>مشاهده  -پاسخگو: دبیر کمیته مدیریت خطرحوادث وبلا- تاسیسات</t>
  </si>
  <si>
    <t>دیگ های بخار بیمارستان دارای شناسنامه، فرم تعمیرات و نگهداری سرویس های پیشگیرانه و سوابق تعمیراتی ثبت شده در شناسنامه می باشد.</t>
  </si>
  <si>
    <t>دستگاه پشتیبان جهت تأمین بخار عملیات بلودان (زیر آب زنی بخار) در فواصل زمانی مناسب موجود می باشد.</t>
  </si>
  <si>
    <t>سامانه های آب رسانی بیمارستان (الکتروپمپ ها و شیرآلات) دارای شناسنامه،فرم تعمیرات و نگهداری سرویس های پیشگیرانه و سوابق تعمیراتی ثبت شده در شناسنامه می باشد.</t>
  </si>
  <si>
    <t>بیمارستان دارای منبع ذخیره آب برای مصرف یک هفته در شرایط اضطراری می باشد.</t>
  </si>
  <si>
    <t>تجهیزات و تابلوهای برقی در محل ایمن بدون هرگونه احتمال آب گرفتگی ناشی از سرریز منبع یا ترکیدگی لوله نصب شده اند.</t>
  </si>
  <si>
    <t>سیستم آتش نشانی فعال می باشد و منبع ذخیره آن براساس استانداردها تأمین می باشد.</t>
  </si>
  <si>
    <t>مشاهده-پاسخگو: دبیر کمیته مدیریت خطرحوادث وبلا- تاسیسات</t>
  </si>
  <si>
    <t>تجهیزات حیاتی اتاق عمل، بخش های ویژه، اتاق زایمان و سایر بخشهای دارای تجهیزات حیاتی از منابع تغذیه بدون وقفه جریان برق (UPS) برخوردارمی باشند.</t>
  </si>
  <si>
    <t>عملکرد دستگاههای تغذیه بدون وقفه جریان برق و نحوه فعال شدن دستگاه پس از جریان برق به طور منظم و دوره ای بررسی می شود.</t>
  </si>
  <si>
    <t>بررسی چک لیستها و مستندات -پاسخگو: دبیر کمیته مدیریت خطرحوادث وبلا- تاسیسات</t>
  </si>
  <si>
    <t>مصاحبه- بررسی مستندات-پاسخگو: دبیر کمیته مدیریت خطرحوادث وبلا</t>
  </si>
  <si>
    <t>فهرست منابع خبری معتبر به همراه شماره تماس در اختیار دفتر پرستاریو دفتر مدیریت و اتاق فرماندهی حادثه (HCC) قرار داده شده است.</t>
  </si>
  <si>
    <t>مشاهده و مصاحبه  -پاسخگو: دبیر کمیته مدیریت خطرحوادث وبلا</t>
  </si>
  <si>
    <t>مصاحبه- بررسی مستندات -پاسخگو: دبیر کمیته مدیریت خطرحوادث وبلا</t>
  </si>
  <si>
    <t>نحوه اطلاع رسانی و دریافت خبر از مراجع بالاتر براساس آخرین دستورالعمل ابلاغی وزارت بهداشت تدوین و به اعضاء سامانه فرماندهی حادثه ابلاغ شده است.</t>
  </si>
  <si>
    <t xml:space="preserve"> مصاحبه- بررسی مستندات -پاسخگو: دبیر کمیته مدیریت خطرحوادث وبلا</t>
  </si>
  <si>
    <t>اعضاء سامانه فرماندهی حادثه در خصوص سامانه هشدار اولیه، سطوح فعال سازی و نحوه ارتباط با مراجع بالاتر و ستاد هدایت آموزشهای لازم را دیده اند.</t>
  </si>
  <si>
    <t>سامانه فرماندهی حادثه براساس استانداردهای موجود و در کمیته مدیریت خطر حوادث تدوین شده است.</t>
  </si>
  <si>
    <t>بررسی مستندات -پاسخگو: دبیر کمیته مدیریت خطرحوادث وبلا</t>
  </si>
  <si>
    <t>شرح وظایف، مسئولیت ها و اختیارات افراد برحسب نوع جایگاه و براساس کتاب آمادگی بیمارستانی تدوین و به اعضاء اصلی و جانشین ابلاغ شده است.</t>
  </si>
  <si>
    <t xml:space="preserve"> مصاحبه-بررسی مستندات -پاسخگو: دبیر کمیته مدیریت خطرحوادث وبلا</t>
  </si>
  <si>
    <t>اعضاء سامانه فرماندهی حادثه در خصوص شرح وظایف آموزش های لازم را دیده اند و تمرین های مورد نیاز برگزار گردیده است.</t>
  </si>
  <si>
    <t>مشاهده -پاسخگو: دبیر کمیته مدیریت خطرحوادث وبلا</t>
  </si>
  <si>
    <t>مشاهده -پاسخگو: دبیر کمیته مدیریت خطرحوادث وبلا- مدیریت</t>
  </si>
  <si>
    <t>وسایل ارتباطی جایگزین جهت فراخوان پرسنل، هماهنگی با سایر  مراکز و نهادها تهیه و آماده به کار می باشند.</t>
  </si>
  <si>
    <t>تفاهم نامه های لازم براساس سنجه های اعتباربخشی با سایر سازمان ها موجود می باشند.</t>
  </si>
  <si>
    <t>بررسی مستندات -پاسخگو: دبیر کمیته مدیریت خطرحوادث وبلا- مدیریت</t>
  </si>
  <si>
    <t>فضایی برای تریاژ در بلایا و فوریتهای بزرگ در نظر گرفته شده است  (برای تریاژ حوادث شیمیائی و رادیولوژیک محل تریاژ خارج از بیمارستان در نظر گرفته شود).</t>
  </si>
  <si>
    <t>برنامه عملیاتی استفاده از وسایل نقلیه، آمبولانس ها و راههای انتقال برای بیمار، نیرو، تجهیزات و ذخایر موجود می باشد و پرسنل از آن آگاهی دارند.</t>
  </si>
  <si>
    <t xml:space="preserve">فرآیندهای پیشگیری و کنترل بیماریهای عفونی برای پرسنل آموزش داده شده است. </t>
  </si>
  <si>
    <t>مصاحبه- بررسی مستندات -پاسخگو: دبیر کمیته مدیریت خطرحوادث وبلا- واحد کنترل عفونت</t>
  </si>
  <si>
    <t>فرآیندی برای منابع اضافی و دسترسی به ذخایر و کارکنان فوق برنامه برای آلودگی زدائی در زمان اپیدمی ها یا پاندمی ها وجود دارد.</t>
  </si>
  <si>
    <t>بررسی مستندات  -پاسخگو: دبیر کمیته مدیریت خطرحوادث وبلا- داروخانه/تجهیزات پزشکی</t>
  </si>
  <si>
    <t>ذخیره تجهیزات حفاظت فردی برای حداکثر ظرفیت بیمارستان برای 60 ساعت در نظر گرفته شده است.</t>
  </si>
  <si>
    <t>بررسی مستندات   -پاسخگو: دبیر کمیته مدیریت خطرحوادث وبلا- داروخانه/تجهیزات پزشکی</t>
  </si>
  <si>
    <t>مناطق قرنطینه در زمان اپیدمی ها و پاندمی ها در بیمارستان در نظر گرفته شده است.</t>
  </si>
  <si>
    <t>بررسی مستندات   -پاسخگو: دبیر کمیته مدیریت خطرحوادث وبلا</t>
  </si>
  <si>
    <t>بیمارستان برای حفظ ذخیره سازی اطلاعات بیماران در زمان بلایا  (انبوه بیماران) برنامه دارد.</t>
  </si>
  <si>
    <t>بررسی مستندات   -پاسخگو: دبیر کمیته مدیریت خطرحوادث وبلا-واحد مدارک پزشکی/واحدIT</t>
  </si>
  <si>
    <t>بررسی مستندات  -پاسخگو: دبیر کمیته مدیریت خطرحوادث وبلا-واحد مدارک پزشکی/واحدIT</t>
  </si>
  <si>
    <t>فرآیندهای لازم جهت حفظ ایمنی و امنیت پرسنل و بیماران در زمان بلایا تدوین شده اند.</t>
  </si>
  <si>
    <t>بررسی مستندات  -پاسخگو: دبیر کمیته مدیریت خطرحوادث وبلا- حراست/مسئول ایمنی</t>
  </si>
  <si>
    <t>کارکنان حفاظت فیزیکی و کارکنان مناطق کلیدی از فرایندهای حفظ ایمنی و امنیت در شرایط اضطراری آگاهی داشته و آموزشهای لازم را دیده اند.</t>
  </si>
  <si>
    <t xml:space="preserve">مصاحبه- بررسی مستندات- پاسخگو: دبیر کمیته مدیریت خطرحوادث وبلا- حراست </t>
  </si>
  <si>
    <t>برنامه افزایش ظرفیت برای بیمارستان در سه جزء فضای فیزیکی و تجهیزات پزشکی و نیروی انسانی تدوین شده و پرسنل از آن آگاهی دارند</t>
  </si>
  <si>
    <t>مصاحبه- بررسی مستندات  -پاسخگو: دبیر کمیته مدیریت خطرحوادث وبلا- دفترپرستاری/تجهیزات پزشکی</t>
  </si>
  <si>
    <t>نیازسنجی آموزشی در حیطه مدیریت خطر حوادث و بلایا انجام  شده و برنامه ریزی آموزشی براساس آن صورت پذیرفته است.</t>
  </si>
  <si>
    <t>بررسی مستندات - پاسخگو: دبیر کمیته مدیریت خطرحوادث وبلا</t>
  </si>
  <si>
    <t>تمرین دورمیزی حداقل 2 بار و تمرین عملیاتی حداقل یک بار در طول سال براساس نتایج ارزیابی خطر و سناریوهای محتمل برگزار شده است.</t>
  </si>
  <si>
    <t>دستورالعمل فعالسازی برنامه پاسخ در زمان حوادث تدوین شده و کارکنان مرتبط و اعضاء HICS از آن اطلاع دارند.</t>
  </si>
  <si>
    <t>شماره تماس تمامی پرسنل در اختیار تلفنخانه و دفتر پرستاری و HCC مرکز قرار دارد.</t>
  </si>
  <si>
    <t>بررسی مستندات -پاسخگو: دبیر کمیته مدیریت خطرحوادث وبلا - دفتر پرستاری</t>
  </si>
  <si>
    <t>دستورالعمل تخلیه بیمارستان در زمان حادثه تدوین شده و تمامی کارکنان از آن اطلاع دارند.</t>
  </si>
  <si>
    <t>مصاحبه- بررسی مستندات  - پاسخگو: دبیر کمیته مدیریت خطرحوادث وبلا</t>
  </si>
  <si>
    <t>وسایل و تجهیزات مورد نیاز طبق دستورالعمل جهت تخلیه تأمین شده اند.</t>
  </si>
  <si>
    <t>مشاهده  - پاسخگو: دبیر کمیته مدیریت خطرحوادث وبلا</t>
  </si>
  <si>
    <t>برنامه های آمادگی و پاسخ براساس 5مخاطره اول برنامه ریزی،اجرا و بازبینی می گردند.</t>
  </si>
  <si>
    <t>بررسی مستندات  - پاسخگو: دبیر کمیته مدیریت خطرحوادث وبلا</t>
  </si>
  <si>
    <t>منابع لازم جهت اجرای برنامه های آمادگی و پاسخ پیش بینی شده است؟</t>
  </si>
  <si>
    <t>خط مشی یا روش اجرایی تداوم ارائه خدمات درمانی حیاتی بیمارستان در شرایط بحران تدوین شده و پرسنل مرتبط از آن آگاهی دارند.</t>
  </si>
  <si>
    <t>بخش ها و واحدهای حیاتی بیمارستان با محوریت کمیته مدیریت خطر حوادث و بلایا شناسائی شده اند.</t>
  </si>
  <si>
    <t>بررسی مستندات- پاسخگو: دبیر کمیته مدیریت خطرحوادث وبلا</t>
  </si>
  <si>
    <t>فهرست ونحوه تدارک اقلام ضروری موردنیاز برای تداوم عملکرد بخش ها/واحدهای حیاتی بیمارستان تهیه وتدوین شده است.</t>
  </si>
  <si>
    <t>مکان های جایگزین احتمالی برای بخش ها/واحدهای حیاتی بیمارستان تعیین شده است.</t>
  </si>
  <si>
    <t>فهرست تجهیزات پزشکی موردنیاز/ذخیره ویانحوه تامین آنها برای تداوم عملکرد بخش ها/واحدهای حیاتی بیمارستان تهیه وتدوین شده است.</t>
  </si>
  <si>
    <t>برنامه بازگشت به حالت عادی پس از حادثه تدوین و براساسآن عمل می شود.</t>
  </si>
  <si>
    <t>مکان اداری مناسب جهت فعالیت دبیر کمیته مدیریت خطر حوادث و بلایا در نظر گرفته شده است.</t>
  </si>
  <si>
    <t>مصاحبه- بررسی مستندات  - پاسخگو:  مدیریت</t>
  </si>
  <si>
    <t>دبیر کمیته مدیریت خطر حوادث و بلایا دارای کارتابل اختصاصی خود می باشد.</t>
  </si>
  <si>
    <t>مصاحبه- بررسی مستندات - پاسخگو:  مدیریت</t>
  </si>
  <si>
    <t>دبیر کمیته مدیریت خطر حوادث و بلایا حداقل هفته ای سه روز شیفت صبح فقط در واحد بحران فعالیت دارد.</t>
  </si>
  <si>
    <t>مرکز آموزشی درمانی/ بیمارستان:</t>
  </si>
  <si>
    <t>توضیحات (مشروح نقاط قوت و ضعف)</t>
  </si>
  <si>
    <t>تدوین دستورالعمل</t>
  </si>
  <si>
    <t>اطلاع رسانی دستورالعمل به کارکنان مرتبط با استفاده از فایل الکترونیکی</t>
  </si>
  <si>
    <t>تأمین منابع، امکانات و کارکنان مرتبط</t>
  </si>
  <si>
    <t>آگاهی کارکنان مرتبط از دستور العمل انطباق عملکرد کارکنان مرتبط با دستورالعمل از تاریخ ابلاغ</t>
  </si>
  <si>
    <t>کسب اطمینان مسئول پذیرش اتاق عمل از آمادگی بیماران قبل از ورود به اتاق عمل</t>
  </si>
  <si>
    <t>عدم انتظار بیماران جهت انجام خدمات پاراکلینیک در اتاق عمل</t>
  </si>
  <si>
    <t xml:space="preserve">بررسی سابقه کنسلی اعمال جراحی به دلیل عدم آمادگی بیمار </t>
  </si>
  <si>
    <t xml:space="preserve">تطابق لیست اعمال جراحی الکتیو با لیست الکترونیک اعلام شده یک روز قبل , از طرف بخش ها </t>
  </si>
  <si>
    <t>شناسایی منابع، امکانات و کارکنان مرتبط</t>
  </si>
  <si>
    <t xml:space="preserve">کنترل آنتی بیوتیک پروفیلاکتیک باتوجه به مصوبه ی کمیته کنترل عفونت مرکز و بررسی مستندات </t>
  </si>
  <si>
    <t>تدوین دستورالعمل و برنامه ریزی شرایط جراحی ایمن برای بیماران عفونی مسری در نوبت دهی و پذیرش اتاق عمل</t>
  </si>
  <si>
    <t xml:space="preserve">ثبت به موقع دستور ناشتایی در پرونده بیمار توسط پزشک معالج در دستورات قبل از عمل </t>
  </si>
  <si>
    <t>ارائه آموزش های لازم به بیمار در خصوص مدت و محدودیت های ناشتایی، توسط پرستار و پزشک معالج</t>
  </si>
  <si>
    <t xml:space="preserve">تنظیم زمان تقریبی پذیرش بیماران در اتاق عمل و بر همین اساس تعیین ساعات آغاز ناشتایی بیمار </t>
  </si>
  <si>
    <t>ساعات ناشتای بیماران به دلایل عدم حضور پزشک، عدم آمادگی اتاق عمل، تجهیزات و سایر عوامل طولانی نمی شود.</t>
  </si>
  <si>
    <t>آگاهی کارکنان مرتبط از دستورالعمل بخش در این زمینه</t>
  </si>
  <si>
    <t>همراهی پرستار مسئول در فرایند انتقال بیمار به اتاق عمل</t>
  </si>
  <si>
    <t>آگاهی کارکنان مرتبط از دستورالعمل</t>
  </si>
  <si>
    <t>انطباق عملکرد کارکنان مرتبط با دستورالعمل از تاریخ ابلاغ</t>
  </si>
  <si>
    <t>انجام فرآیند پذیرش بیمار در اتاق عمل طبق دستورالعمل پذیرش توسط پرستار یا کاردان/کارشناس اتاق عمل یا هوشبری</t>
  </si>
  <si>
    <t>ثبت و تایید فرم مراقبت قبل از عمل</t>
  </si>
  <si>
    <t>کنترل مجدد هویت بیمار براساس اصول شناسایی صحیح بیمار</t>
  </si>
  <si>
    <t>ثبت اتصالات , گرافی ها و موارد اضافی در توضیحات فرم مراقبت قبل از عمل توسط پرستار بخش و تایید آنها در اتاق عمل</t>
  </si>
  <si>
    <t>برنامه ی کاهش اضطراب بیماران از لحظه ی ورود به اتاق عمل تا زمان بیهوشی/جراحی بایستی با در نظر گرفتن سن , جنس و شرایط بیماران اجرا شود.</t>
  </si>
  <si>
    <t>انطباق عملکرد پرسنل و پزشکان و تجهیزات با دستورالعمل تدوین شده</t>
  </si>
  <si>
    <t xml:space="preserve">رعایت اصول و اخذ رضایت آگاهانه جراحی و بیهوشی برای اعمال جراحی الکتیو در مشاوره ی قبل از بیهوشی </t>
  </si>
  <si>
    <t xml:space="preserve">تامین منابع , امکانات و کارکنان مرتبط </t>
  </si>
  <si>
    <t>امضاء و مهر نمودن برگ بیهوشی و برگ مراقبت بعد از عمل قبل از خروج بیمار از اتاق عمل</t>
  </si>
  <si>
    <t xml:space="preserve">ثبت تشخیص قبل از عمل جراحی و نوع عمل جراحی در برگ گزارش عمل جراحی به صورت خوانا </t>
  </si>
  <si>
    <t>ثبت تشخیص بعد از عمل جراحی در برگ گزارش عمل جراحی به صورت خوانا</t>
  </si>
  <si>
    <t>ثبت شرح عمل در برگ گزارش عمل جراحی به صورت خوانا</t>
  </si>
  <si>
    <t xml:space="preserve">ثبت دستورات بعد از عمل جراحی در برگ دستورات با ذکر ساعت و تاریخ به صورت خوانا </t>
  </si>
  <si>
    <t>ثبت انجام نمونه برداری و بدون نیاز به نمونه برداری و شمارش گاز در برگ گزارش عمل جراحی به صورت خوانا توسط جراح و پرسنل</t>
  </si>
  <si>
    <t>حضور متخصص بیهوشی در اتاق عمل تا زمان ترخیص آخرین بیمار از ریکاوری</t>
  </si>
  <si>
    <t>ارزیابی بیمار قبل از خروج از ریکاوری توسط متخصص بیهوشی طبق راهنمای جراحی ایمن</t>
  </si>
  <si>
    <t>تطابق مدت زمان ماندگاری بیمار در ریکاوری با اقدامات انجام شده و تکمیل فرم مراقبت بعد از عمل به صورت کامل</t>
  </si>
  <si>
    <t xml:space="preserve">دستور انتقال بیمار از ریکاوری به بخش مربوط توسط متخصص بیهوشی و ثبت زمان ترخیص توسط پزشک </t>
  </si>
  <si>
    <t>همراه داشتن مانیتورینگ (فشار سنج و پالس اکسی متر. امکانات اکسیژن تراپی) و استفاده از وسایل ایمن برای بیماران بدحال در حین انتقال</t>
  </si>
  <si>
    <t>از برانکارد و تجهیزات ایمن و مجهز برای انتقال بیمار از اتاق عمل به بخش استفاده گردد.</t>
  </si>
  <si>
    <t>اخذ گواهی دوره آموزشی احیای نوزاد توسط ماماهای بخش زایمان/کارشناس مراقب نوزاد در اتاق عمل</t>
  </si>
  <si>
    <t>حضور یک نفر کارشناس مامایی دارای گواهی احیای پایه نوزاد در هر زایمان/ سزارین</t>
  </si>
  <si>
    <t>حضور حداقل یک کارشناس مراقب نوزاد در اتاق عمل دارای گواهی احیای پایه نوزاد</t>
  </si>
  <si>
    <t xml:space="preserve">آگاهی کارکنان جراحی و بیهوشی از چک لیست و دستورالعمل راهنمای جراحی ایمن </t>
  </si>
  <si>
    <t>نصب چک لیست و راهنمای جراحی ایمن در اتاق عمل</t>
  </si>
  <si>
    <t>انطباق عملکرد کارکنان جراحی و بیهوشی براساس چک لیست و دستورالعمل جراحی ایمن</t>
  </si>
  <si>
    <t xml:space="preserve">وجود سیستم هشدار دهنده گازهای طبی در مراکز دارای سیستم سانترال </t>
  </si>
  <si>
    <t>عدم دید مستقیم بیماران از محل انتظار به اتاق های عمل و ریکاوری</t>
  </si>
  <si>
    <t>پیش بینی کارکنان معین پرستاری/هوشبری برای مراقبت از بیماران بدحال و سایر بیمارانی که نیاز به مراقبت مستمر دارند.</t>
  </si>
  <si>
    <t>ارائه مراقبت های لازم طبق دستورات پرونده بالینی بیمار توسط مسئول مراقبت بیمار در اتاق عمل</t>
  </si>
  <si>
    <t>ثبت گزارش وضعیت بیمار و اقدامات درمانی/مراقبتی انجام شده در اتاق عمل توسط مسئول مراقبت بیمار در اتاق عمل</t>
  </si>
  <si>
    <t>وجود چک لیست کنترل وضعیت تجهیزات از نظر آماده به کار بودن</t>
  </si>
  <si>
    <t>وجود چک لیست کنترل وضعیت دارو و ملزومات مصرفی و رعایت دستورالعمل های مربوط</t>
  </si>
  <si>
    <t>کنترل صحت عملکرد تجهیزات در شروع هر شیفت توسط پرستار و تکنسین/کاردان/کارشناس هوشبری/اتاق عمل، در اتاق عمل و ریکاوری</t>
  </si>
  <si>
    <t>ارزیابی تجهیزات، دستگاه بیهوشی و اتصالات و گازهای طبی پیش از القای بیهوشی</t>
  </si>
  <si>
    <t>بررسی و تایید ارزیابی تجهیزات، دستگاه بیهوشی و اتصالات و گازهای طبی پیش از القای بیهوشی برای هر بیمار توسط متخصص بیهوشی</t>
  </si>
  <si>
    <t>آگاهی کارکنان به اصول مراقبت مادران تا دو ساعت پس از زایمان طبق دستورالعمل</t>
  </si>
  <si>
    <t>ارایه مراقبت مستمر به مادران تا دو ساعت پس از زایمان / سزارین</t>
  </si>
  <si>
    <t>شناسایی صحیح نوزاد در هنگام تولد مطابق با فرایند تعیین هویت و حفظ امنیت نوزاد مندرج در نسخه ابلاغی</t>
  </si>
  <si>
    <t xml:space="preserve">استفاده از مچ بند شناسایی برای مادر و نوزاد در بدو پذیرش مادر </t>
  </si>
  <si>
    <t>ثبت مشخصات مربوط به نوزاد پس از زایمان / سزارین بر مچ بند نوزاد</t>
  </si>
  <si>
    <t>نشان دادن نوزاد و اعلام جنسیت به مادر در اولین فرصت پس از تولد</t>
  </si>
  <si>
    <t>نصب مچ بند نوزاد بلافاصله پس از تولد در اتاق زایمان/اتاق عمل</t>
  </si>
  <si>
    <t>انتقال هم زمان مادر و نوزاد به بخش پس از زایمان/ سزارین</t>
  </si>
  <si>
    <t>شناسایی نوزاد در هنگام انجام هرگونه اقدام مراقبتی</t>
  </si>
  <si>
    <t xml:space="preserve">دسترسی کارکنان مرتبط به فایل الکترونیک بسته خدمتی مراقبت از نوزاد سالم </t>
  </si>
  <si>
    <t xml:space="preserve">آگاهی کارکنان مرتبط از محتوای بسته خدمتی مراقبت از نوزاد سالم </t>
  </si>
  <si>
    <t xml:space="preserve">مراقبت های معمول از نوزاد منطبق با فرایندهای مندرج در فصول بسته خدمتی مراقبت از نوزاد سالم </t>
  </si>
  <si>
    <t>ثبت مراقبت های معمول از نوزادان در پرونده</t>
  </si>
  <si>
    <t>آگاهی کارکنان از دستورالعمل برقراری تماس پوستی مادر و نوزاد</t>
  </si>
  <si>
    <t>آگاهی کارکنان از سیاست تغذیه با شیر مادر در بیمارستان</t>
  </si>
  <si>
    <t>برقراری تماس پوستی مادر و نوزاد بلافاصله پس از تولد</t>
  </si>
  <si>
    <t>شروع تغذیه با شیر مادر در ساعت اول تولد براساس دستورالعمل ابلاغی</t>
  </si>
  <si>
    <t>وجود برنامه شیفت همکاری پزشکان واجد گواهی احیاء پیشرفته نوزاد در بلوک زایمان</t>
  </si>
  <si>
    <t>حضور پزشک متخصص اطفال در زایمان های پرخطر و زایمان هایی که نیاز به عملیات احیای نوزاد پیش بینی می شود.</t>
  </si>
  <si>
    <t>وجود چک لیست ارزیابی صلاحیت و مهارت های تخصصی پرستاران جدیدالورود در بخش اتاق عمل</t>
  </si>
  <si>
    <t>انجام ارزیابی مهارت های تخصصی پرستاران جدیدالورود به بخش اتاق عمل توسط سرپرستار/کارشناس خبره</t>
  </si>
  <si>
    <t>بکارگیری کارکنان پرستاری جدیدالورود به بخش اتاق عمل پس از احراز صلاحیت نهایی</t>
  </si>
  <si>
    <t>در صورت عدم احراز مواردی از مهارت های مورد نیاز، اجرای برنامه آموزشی، ارزیابی مجدد و احراز صلاحیت نهایی</t>
  </si>
  <si>
    <t>براساس آیین نامه تأسیس و بهره برداری از بیمارستان، در تهویه هوای اتاق عمل شرایط بهداشتی شامل برقرار بودن فشار مثبت نسبت به فضاهای بیرون، تعویض هوا حداقل 15-20 بار، مجهز بودن به فیلترهای اولیه برای گرد و غبار و فیلتر نهایی هپا موجود است.</t>
  </si>
  <si>
    <t>مجهز بودن سیستم تهویه اتاق عمل به فیلترهای اولیه و نهایی هپا</t>
  </si>
  <si>
    <t>انجام اقدامات اصلاحی براساس ارزیابی انجام شده در بخش اتاق عمل</t>
  </si>
  <si>
    <t>پیش بینی تمهیدات لازم و استفاده از امکانات و تجهیزات مناسب</t>
  </si>
  <si>
    <t>آگاهی کارکنان استریلیزاسیون مرکزی و اتاق عمل در خصوص کاربرد شاخصهای شیمیایی در هر بسته یا پک استریل</t>
  </si>
  <si>
    <t xml:space="preserve">وجود و ثبت شاخصهای شیمیایی در هر بسته یا پک استریل </t>
  </si>
  <si>
    <t xml:space="preserve">الصاق شاخصهای شیمیایی در پرونده بیمار </t>
  </si>
  <si>
    <t>وجود فضای فیزیکی مناسب جهت انبارش تجهیزات و وسایل مصرفی مازاد</t>
  </si>
  <si>
    <t>برنامه ریزی برای حذف تجهیزات و وسایل مازاد</t>
  </si>
  <si>
    <t xml:space="preserve">حداقل یکبار اندازه گیری عوامل زیان آور محیط کار </t>
  </si>
  <si>
    <t xml:space="preserve">شناسایی عوامل زیان آور محیط کار </t>
  </si>
  <si>
    <t>کنترل عوامل زیان آور محیط کار، در موارد بالاتر از حد مجاز، براساس نتایج ارزیابی شده</t>
  </si>
  <si>
    <t>وجود امکانات لازم جهت اسکراب جراحی مطابق با راهنمای رعایت بهداشت دست در اتاق های عمل بستری و سرپایی</t>
  </si>
  <si>
    <t>انجام اسکراب دست توسط پزشکان، پرستاران، تکنسین ها قبل از اعمال جراحی و اقدامات تشخیصی درمانی تهاجمی</t>
  </si>
  <si>
    <t>اطلاع از شاخص درصد رعایت صحیح اسکراب دست</t>
  </si>
  <si>
    <t>عدم استفاده از لاک , ناخن مصنوعی وناخن بلند و  زیور آلات و رعایت اصول بهداشت دست موقع اسکراب و محیط کار</t>
  </si>
  <si>
    <t>اطلاع رسانی به کارکنان اعم از پزشک و کادر درمانی در خصوص ممنوعیت ورود تلفن همراه و کتاب و جزوه به داخل فضاهای درمانی اتاق عمل</t>
  </si>
  <si>
    <t>رعایت عدم استفاده از تلفن همراه و کتاب و جزوه در بالین بیماران در داخل فضاهای درمانی بخش اتاق عمل</t>
  </si>
  <si>
    <t xml:space="preserve">بررسی مستندات مربوط به موارد عدم رعایت </t>
  </si>
  <si>
    <t>رعایت پوشش بیمار متناسب با خدمات تخصصی و موازین شرعی و اخلاق پزشکی در طول مدت دریافت خدمات تشخیصی، درمانی و مراقبتی</t>
  </si>
  <si>
    <t>استفاده از کادر همگن در ارائه خدمات درمانی بیماران در اتاق عمل</t>
  </si>
  <si>
    <t>برآورد نیروی انسانی براساس تعداد اتاق عمل فعال</t>
  </si>
  <si>
    <t xml:space="preserve">چینش نیروها بر اساس برنامه ی لیست عمل های جراحی اعلام شده از بخش ها </t>
  </si>
  <si>
    <t>تطابق تعداد نیروها با برنامه ی عمل های جراحی</t>
  </si>
  <si>
    <t>به کار گیری نیروهای کاردان / کارشناس در واحد</t>
  </si>
  <si>
    <t xml:space="preserve">مدیریت CSR توسط کاردان / کارشناس اتاق عمل یا پرستار </t>
  </si>
  <si>
    <t xml:space="preserve">برآورد نیروهای انسانی ریکاوری در برنامه ی تنظیمی ماهانه پرسنل  </t>
  </si>
  <si>
    <t>متخصص بیهوشی به طور همزمان نمی تواند مسئولیت بیش از دو بیمار را بپذیرد.</t>
  </si>
  <si>
    <t>در خصوص بیماران کلاس سه و بالاتر متخصص بیهوشی نمی تواند مسئولیت بیش از یک بیمار را بپذیرد.</t>
  </si>
  <si>
    <t>مشاهده شروع و پایان عمل و حضور تا ترخیص بیمار از ریکاوری</t>
  </si>
  <si>
    <t xml:space="preserve">پرسنل مربوطه به صورت مستمر آموزش های لازم را دریافت می کنند. </t>
  </si>
  <si>
    <t>کادر خدمات به صورت ثابت و دوره دیده مخصوص اتاق عمل می باشند.</t>
  </si>
  <si>
    <t>تعداد پرسنل به ازای هر 3 اتاق عمل فعال یک نفر می باشد.</t>
  </si>
  <si>
    <t>کادر خدمات بجز در کارهای خدماتی در قسمتهای دیگر اتاق عمل به کار گرفته نمی شوند.</t>
  </si>
  <si>
    <t>کنترل برنامه سایر بخش های ویژه و پاراکلینیکی که متخصصین بیهوشی در آنها برنامه دارند.</t>
  </si>
  <si>
    <t>چک لیست ترالی احیا طبق ویرایش هفتم و در هر شیفت چک شود.</t>
  </si>
  <si>
    <t>وجود مانیتورینگ دما و رطوبت در اتاق های عمل و ریکاوری و اتاق نگهداری ست های استریل</t>
  </si>
  <si>
    <t>پایش و اندازه گیری</t>
  </si>
  <si>
    <t>تحلیل نتایج شاخص</t>
  </si>
  <si>
    <t>شناسنامه شاخص با مشارکت کارشناس هماهنگ کننده ایمنی بیمار</t>
  </si>
  <si>
    <t>تحلیل نتایج شاخص با مشارکت کارشناس هماهنگ کنننده ایمنی بیمار</t>
  </si>
  <si>
    <t>گزارش تحلیل نتایج در بازه زمانی معین</t>
  </si>
  <si>
    <t>اخذ تصمیمات اصلاحی توسط تیم مدیریت اجرایی</t>
  </si>
  <si>
    <t>نظارت بر اجرای اقدامات اصلاحی توسط کارشناس هماهنگ کننده ایمنی بیمار</t>
  </si>
  <si>
    <t>شاخص تعداد عمل های کنسل شده با درج علت</t>
  </si>
  <si>
    <t>پرتو پزشکی</t>
  </si>
  <si>
    <r>
      <t xml:space="preserve">دانشگاه علوم پزشکی و خدمات بهداشتی درمانی تبریز
</t>
    </r>
    <r>
      <rPr>
        <sz val="12"/>
        <color rgb="FFFF0000"/>
        <rFont val="B Titr"/>
        <charset val="178"/>
      </rPr>
      <t>چک لیست ارزیابی سلامت مادر و نوزاد</t>
    </r>
  </si>
  <si>
    <t>تحویل مادر و نوزاد به بخش پس از  شناسایی فعال و امضا فرم مخصوص توسط عامل مراقبت از نوزاد و مامای بخش</t>
  </si>
  <si>
    <t>تعداد زنان باردار HIV مثبت مراجعه کننده به بیمارستان در  6 ماهه اخیر که در حین زایمان درمان پروفیلاکسی را شروع کرده اند .........</t>
  </si>
  <si>
    <t>تعداد نوزادان متولد شده از مادران مبتلا به سیفلیس که علامت دار بوده و در بیمارستان بستری شده اند .........</t>
  </si>
  <si>
    <t>تعداد مادران باردار معتاد مراجعه کننده به مرکزدر عرض یکسال گذشته ...........</t>
  </si>
  <si>
    <r>
      <t xml:space="preserve">دانشگاه علوم پزشکی و خدمات بهداشتی درمانی تبریز
</t>
    </r>
    <r>
      <rPr>
        <sz val="12"/>
        <color rgb="FFFF0000"/>
        <rFont val="B Titr"/>
        <charset val="178"/>
      </rPr>
      <t>چک لیست ارزیابی بخش تصویربرداری (پرتو پزشکی)</t>
    </r>
  </si>
  <si>
    <t xml:space="preserve">گزارشات اندازه گيري ميزان تبعيت از خط مشي و روش هاي اجرايي براي برداشتن الکتروليت هاي با غلظت بالا و انبارش آن در مکاني ايمن. </t>
  </si>
  <si>
    <t>برگه هاي رضايت نامه آگاهانه بيماركه در بخش هاي مرتبط موجود است.</t>
  </si>
  <si>
    <t>ليست مداخلات تشخيصي درماني كه براي انجام نياز به اخذ رضايت نامه آگاهانه از بيماردارند، شامل موارد ذيل اما محدود به آنها نمي باشد: مداخلات تشخيصي درماني تهاجمي، اعمال جراحي، بيهوشي، ترانسفوزيون خون، اقدامات و مداخلات پر خطر، درمان هاي پر خطر و پيوند اعضاء.</t>
  </si>
  <si>
    <t>فرآيند اندازه گيري ميزان تبعيت با خط مشي و روش هاي اجرايي اخذ رضايت نامه آگاهانه از بيمار.</t>
  </si>
  <si>
    <t>گزارشات آموزشي مبني بر آموزش كاركنان در ارتباط با خط مشي و روش هاي اجرايي اخذ رضايت نامه آگاهانه از بيمار.</t>
  </si>
  <si>
    <t>خط مشي و روش هاي اجرايي اخذ رضايت نامه آگاهانه از بيمار.</t>
  </si>
  <si>
    <r>
      <t xml:space="preserve">دانشگاه علوم پزشکی و خدمات بهداشتی درمانی تبریز
</t>
    </r>
    <r>
      <rPr>
        <sz val="12"/>
        <color rgb="FFFF0000"/>
        <rFont val="B Titr"/>
        <charset val="178"/>
      </rPr>
      <t>چک لیست ارزیابی تغذیه و رژیم درمانی</t>
    </r>
  </si>
  <si>
    <r>
      <t>کارشناس تغذیه در سایر موارد 18 گانه استاندارد تغذیه  ای ، ویزیت و ارزیابی تخصصی تغذیه را انجام و رژیم غذایی</t>
    </r>
    <r>
      <rPr>
        <b/>
        <sz val="12"/>
        <color rgb="FFFF0000"/>
        <rFont val="B Nazanin"/>
        <charset val="178"/>
      </rPr>
      <t xml:space="preserve"> </t>
    </r>
    <r>
      <rPr>
        <b/>
        <sz val="12"/>
        <color rgb="FF000000"/>
        <rFont val="B Nazanin"/>
        <charset val="178"/>
      </rPr>
      <t>بیمار را تنظیم می نماید.</t>
    </r>
  </si>
  <si>
    <r>
      <t>برنامه غذایی مطابق با استاندارد تغذیه ای و حداقل 2 انتخاب در هر وعده به صورت روزانه/ هفتگی / ماهیانه/فصلی تنظیم</t>
    </r>
    <r>
      <rPr>
        <b/>
        <sz val="12"/>
        <color rgb="FFFF0000"/>
        <rFont val="B Nazanin"/>
        <charset val="178"/>
      </rPr>
      <t xml:space="preserve"> </t>
    </r>
    <r>
      <rPr>
        <b/>
        <sz val="12"/>
        <color rgb="FF000000"/>
        <rFont val="B Nazanin"/>
        <charset val="178"/>
      </rPr>
      <t xml:space="preserve"> و اجرا می شود(رعایت تنوع و تعادل)</t>
    </r>
  </si>
  <si>
    <r>
      <t>توزیع غذا برای بیمار</t>
    </r>
    <r>
      <rPr>
        <b/>
        <sz val="12"/>
        <color rgb="FFFF0000"/>
        <rFont val="B Nazanin"/>
        <charset val="178"/>
      </rPr>
      <t xml:space="preserve"> </t>
    </r>
    <r>
      <rPr>
        <b/>
        <sz val="12"/>
        <color rgb="FF000000"/>
        <rFont val="B Nazanin"/>
        <charset val="178"/>
      </rPr>
      <t>منطبق با رژیم تنظیم شده توسط مشاور تغذیه می باشد</t>
    </r>
  </si>
  <si>
    <r>
      <t>اصول تهیه گاواژ بر طبق کتاب ضوابط (اتاق گاواژ مناسب با تجهیزات لازم  در مجاورت آشپزخانه و در مواقع استفاده ازگاواژ صنعتی در مجاورت بخش ICU) موجود بوده و استفاده از ظروف یکبار مصرف مناسب برای گاواژ و... صورت</t>
    </r>
    <r>
      <rPr>
        <b/>
        <sz val="12"/>
        <color rgb="FFFF0000"/>
        <rFont val="B Nazanin"/>
        <charset val="178"/>
      </rPr>
      <t xml:space="preserve"> </t>
    </r>
    <r>
      <rPr>
        <b/>
        <sz val="12"/>
        <color rgb="FF000000"/>
        <rFont val="B Nazanin"/>
        <charset val="178"/>
      </rPr>
      <t xml:space="preserve"> می گردد.</t>
    </r>
  </si>
  <si>
    <t>بیمارستان دارای کارشناس تغذیه به تعداد کافی و متناسب با تعداد تخت فعال می باشد. (کارشناس کارشناس ارشد یا PHD)</t>
  </si>
  <si>
    <r>
      <t>کارشناس تغذیه در 5 مورد اولویت دار استانداردهای تغذیه ای ((بیماران بستری در بخش مراقبتهای ویژه (CCU،NICU،PICUا) با اقامت بیش از 24ساعت، سوختگی، دیالیز، پیوند و سرطان)) ویزیت و ارزیابی تخصصی تغذیه را انجام  و رژیم غذایی</t>
    </r>
    <r>
      <rPr>
        <b/>
        <sz val="12"/>
        <color rgb="FFFF0000"/>
        <rFont val="B Nazanin"/>
        <charset val="178"/>
      </rPr>
      <t xml:space="preserve"> </t>
    </r>
    <r>
      <rPr>
        <b/>
        <sz val="12"/>
        <color rgb="FF000000"/>
        <rFont val="B Nazanin"/>
        <charset val="178"/>
      </rPr>
      <t>بیمار را تنظیم می نماید.</t>
    </r>
  </si>
  <si>
    <r>
      <t xml:space="preserve">دانشگاه علوم پزشکی و خدمات بهداشتی درمانی تبریز
</t>
    </r>
    <r>
      <rPr>
        <sz val="12"/>
        <color rgb="FFFF0000"/>
        <rFont val="B Titr"/>
        <charset val="178"/>
      </rPr>
      <t>چک لیست ارزیابی مدیریت تجهیزات پزشکی</t>
    </r>
  </si>
  <si>
    <t>مدیریت تجهیزات پزشکی</t>
  </si>
  <si>
    <r>
      <t xml:space="preserve">دانشگاه علوم پزشکی و خدمات بهداشتی درمانی تبریز
</t>
    </r>
    <r>
      <rPr>
        <sz val="12"/>
        <color rgb="FFFF0000"/>
        <rFont val="B Titr"/>
        <charset val="178"/>
      </rPr>
      <t>چک لیست ارزیابی مدیریت ملزومات پزشکی</t>
    </r>
  </si>
  <si>
    <t>کلیات مدیریت دارویی</t>
  </si>
  <si>
    <t xml:space="preserve">حداکثر امتیاز 
طیف امتیاز </t>
  </si>
  <si>
    <t>حداکثر امتیاز 
طیف امتیاز</t>
  </si>
  <si>
    <t>سامانه هشدار اولیه (EWS) تدوین و به کلیه واحدها ابلاغ شده است.</t>
  </si>
  <si>
    <t>فهرست موارد قابل گزارش به سوپروایزر و ستاد هدایت دانشگاه (EOC)  براساس آخرین دستورالعمل ابلاغی وزارت بهداشت تدوین شده وبه  کلیه واحدها ابلاغ شده و کارکنان آموزش های لازم را دیده اند.</t>
  </si>
  <si>
    <t>اتاق فرماندهی حادثه (HCC) براساس استانداردهای موجود تجهیز و آماده می باشد.</t>
  </si>
  <si>
    <t>کارکنان بالینی اختصاصی رفع آلودگی های CBRNE انتخاب شده و آموزش های لازم را دیده اند.</t>
  </si>
  <si>
    <t xml:space="preserve"> اقدامات اصلاحی بر اساس نتایج FHSI، تدوین و اجرایی شده است.</t>
  </si>
  <si>
    <t>بررسی مستندات- مصاحبه با رابطین- پاسخگو: دبیر کمیته مدیریت خطرحوادث وبلایا</t>
  </si>
  <si>
    <t>بیمارستان پس از انجام تمرین ها یا بروز حوادث تحلیل عملکرد(در کمیته مدیریت) انجام داده و اقدامات اصلاحی مؤثر صورت پذیرفته است.</t>
  </si>
  <si>
    <t>اخذ امتیاز 1 (کامل) در هر بند منوط به اجرایی شدن تمام موارد خواسته شده در آن بند می باشد. اخذ مجموع حداقل 220 امتیاز از 367 امتیاز ،ضروری بوده و به معنای محقق شدن 60 درصد از موارد بررسی شده در چک لیست می باشد.</t>
  </si>
  <si>
    <r>
      <t xml:space="preserve">دانشگاه علوم پزشکی و خدمات بهداشتی درمانی تبریز
</t>
    </r>
    <r>
      <rPr>
        <sz val="12"/>
        <color rgb="FFFF0000"/>
        <rFont val="B Titr"/>
        <charset val="178"/>
      </rPr>
      <t>چک لیست ارزیابی مدیریت خطر حوادث و بلایا</t>
    </r>
  </si>
  <si>
    <r>
      <t xml:space="preserve">دانشگاه علوم پزشکی و خدمات بهداشتی درمانی تبریز
</t>
    </r>
    <r>
      <rPr>
        <sz val="12"/>
        <color rgb="FFFF0000"/>
        <rFont val="B Titr"/>
        <charset val="178"/>
      </rPr>
      <t>چک لیست ارزیابی بخش میکروب شناسی</t>
    </r>
  </si>
  <si>
    <r>
      <t xml:space="preserve">دانشگاه علوم پزشکی و خدمات بهداشتی درمانی تبریز
</t>
    </r>
    <r>
      <rPr>
        <sz val="12"/>
        <color rgb="FFFF0000"/>
        <rFont val="B Titr"/>
        <charset val="178"/>
      </rPr>
      <t>چک لیست ارزیابی تعرفه و اقتصاد درمان</t>
    </r>
  </si>
  <si>
    <r>
      <t xml:space="preserve">دانشگاه علوم پزشکی و خدمات بهداشتی درمانی تبریز
</t>
    </r>
    <r>
      <rPr>
        <sz val="12"/>
        <color rgb="FFFF0000"/>
        <rFont val="B Titr"/>
        <charset val="178"/>
      </rPr>
      <t>چک لیست ارزیابی مددکاری اجتماعی</t>
    </r>
  </si>
  <si>
    <t>محور</t>
  </si>
  <si>
    <t>کارشناس نظارتی</t>
  </si>
  <si>
    <t>دانشگاه علوم پزشکی و خدمات بهداشتی درمانی تبریز</t>
  </si>
  <si>
    <t>برنامه نظارت جامع بر عملکرد بیمارستان های استان</t>
  </si>
  <si>
    <t>سلامت مادران و نوزادان</t>
  </si>
  <si>
    <t>واحدهای پرتو پزشکی</t>
  </si>
  <si>
    <t>تغذیه و رژیم درمانی</t>
  </si>
  <si>
    <t>مدیریت ملزومات پزشکی</t>
  </si>
  <si>
    <t>مدیریت دارویی</t>
  </si>
  <si>
    <t>مددکاری اجتماعی</t>
  </si>
  <si>
    <t>میکروب شناسی</t>
  </si>
  <si>
    <t>مدیریت بحران و حوادث</t>
  </si>
  <si>
    <t>مجموعه آزمایشگاه ها</t>
  </si>
  <si>
    <t>کارنامه بازدید نظارت جامع بر عملکرد بیمارستان های استان</t>
  </si>
  <si>
    <t>تعرفه و اقتصاد درمان</t>
  </si>
  <si>
    <r>
      <t xml:space="preserve">دانشگاه علوم پزشکی و خدمات بهداشتی درمانی تبریز
</t>
    </r>
    <r>
      <rPr>
        <sz val="12"/>
        <color rgb="FFFF0000"/>
        <rFont val="B Titr"/>
        <charset val="178"/>
      </rPr>
      <t>چک لیست ارزیابی مدیریت دارویی</t>
    </r>
  </si>
  <si>
    <t>برگه هاي رضايت نامه آگاهانه بيمارتکميل شده وداراي تاريخ و ساعت و امضاء مي باشد و در پرونده بيماران موجود است.</t>
  </si>
  <si>
    <t xml:space="preserve">حضور شبانه روزی پزشک متخصص بیهوشی در اتاق عمل همزمان با بخش دیگر نباشد .   </t>
  </si>
  <si>
    <t>مدیریت نظارت و اعتباربخشی</t>
  </si>
  <si>
    <t>سرپرست تیم</t>
  </si>
  <si>
    <t>حداکثر امتیاز
طیف امتیاز</t>
  </si>
  <si>
    <t xml:space="preserve">نوع بیمارستان:     دولتی: □   نیرو های مسلح: □   خصوصی: □   سایر:                                                     آدرس و تلفن:                                                                                  نام مسئول فنی آزمایشگاه:                                                                  مدرک تحصیلی: </t>
  </si>
  <si>
    <t xml:space="preserve"> آیا آزمایشگاه به سایر بیمارستان ها و مراکز بهداشتی درمانی خدمات ارائه می دهد؟                                 تعداد پذیرش نمونه های میکروب شناسی در آزمایشگاه به طور متوسط در ماه چقدر است؟                    تعداد موارد مثبت آن چقدر است؟ به  تفکیک نوع نمونه</t>
  </si>
  <si>
    <t xml:space="preserve">  از این تعداد پذیرش نمونه های میکروب شناسی، چه سهمی متعلق به نمونه های ارجاع شده به آزمایشگاه می باشد؟ فعالیت های آزمایشگاه میکروب شناسی:  ویروس شناسی              مایکوباکتریولوژی                انگل شناسی                   قارچ شناسی</t>
  </si>
  <si>
    <t xml:space="preserve">نام مسئول و کارکنان بخش میکروب شناسی:                                                                      بیمارستان دارای چه بخش های بالینی است؟ نام ببرید.   </t>
  </si>
  <si>
    <t>استفاده از سویه های میکروبی استاندارد (ATCC یا PTCC)  (4 امتیاز)، استفاده از سویه های ارزیابی خارجی کیفیت شناسنامه دار (3 امتیاز)، استفاده از سویه های شناخته شده بیماران که دارای ثبات فنوتیپی می باشند (2 امتیاز)    توجه: (آزمایشگاه یا امتیاز سنجه اول را می گیرد، یا امتیاز سنجه دوم، و یا امتیاز سنجه سوم را، اگر آزمایشگاه از سویه های دو یا سه سنجه استفاده می کند، امتیاز سویه ای که به طور غالب از آن استفاده می کند، به آن تعلق می گیرد، بنابراین حداکثر امتیاز این سؤال، 4 می باشد).</t>
  </si>
  <si>
    <t xml:space="preserve">عدم وجود مواد تاریخ مصرف گذشته  توجه: فقط اگر معرف ها، آنتی سرم ها و محیط های کشت تاریخ گذشته (به جز محیط مولر هینتون آگار)، به طور مستمر کنترل کیفیت شوند و نتایج قابل قبولی داشته باشند، قابل استفاده می باشند. توجه: محیط مولر هینتون آگار، دیسک های آنتی بیوتیکی و دیسک های تشخیصی تاریخ گذشته به هیچ عنوان قابل استفاده نمی باشند. </t>
  </si>
  <si>
    <t>میزان آلودگی 3% یا کمتر توجه: تشخیص آلودگی باید با هماهنگی پزشک معالج و پرستار یا پزشک کنترل عفونت انجام شود. (3 امتیاز)، میزان آلودگی 3% تا 6% (2 امتیاز)، در صورتی که فقط احتمال آلودگی بررسی می شود یا میزان آلودگی بیش از 6% باشد (1 امتیاز) توجه: (هر آزمایشگاه یا امتیاز سنجه اول را می گیرد، یا امتیاز سنجه دوم، و یا امتیاز سنجه سوم را، بنابراین حداکثر امتیاز این سؤال، 3 می باشد).</t>
  </si>
  <si>
    <t>وجود سوابق تعيين سروگروه در داخل آزمایشگاه و صحت سوابق (3 امتیاز)     وجود سوابق و صحت سوابق ارجاع به آزمایشگاه دیگر (2 امتیاز)</t>
  </si>
  <si>
    <t>وجود سوابق تعيين سروگروه در داخل آزمایشگاه و صحت سوابق (3 امتیاز)     وجود سوابق و صحت سوابق ارجاع به آزمایشگاه دیگر (2 امتیاز)
توجه: به غیر از آنتی سرم O157  E. coli  نباید از سایر آنتی سرم هایE. coli  برای تعیین سروگروه های E. coli جدا شده از نمونه های مدفوع استفاده شود.</t>
  </si>
  <si>
    <t>(از محيط های کشت خون، باید کشت مجدد بر روي محيط شكلات آگار در فاصله زماني 72 ساعت اوليه انجام شده و نتايج آنها ثبت گردد. لازم به ذكر است كه پليت شكلات آگار بايد در اتمسفر CO2 انكوبه شود و به مدت 5-3 روز از نظر وجود رشد بررسي گردد. در موارد شناسایی باکتری های کند رشد، برای جلوگیری از خشک شدن پلیت ها می توان آنها را پارافیلم پیچید و بیش از 5 روز انکوبه نمود). توجه: در مواردی که کشت مجدد منفی است توصیه می شود جهت افزایش احتمال جداسازی ارگانیسم، رنگ آمیزی گرم انجام شود.</t>
  </si>
  <si>
    <t>مرکز آموزشی درمانی/ بیمارستان</t>
  </si>
  <si>
    <t>بانک خون</t>
  </si>
  <si>
    <r>
      <t xml:space="preserve">دانشگاه علوم پزشکی و خدمات بهداشتی درمانی تبریز
</t>
    </r>
    <r>
      <rPr>
        <sz val="12"/>
        <color rgb="FFFF0000"/>
        <rFont val="B Titr"/>
        <charset val="178"/>
      </rPr>
      <t>چک لیست ارزیابی بانک خون</t>
    </r>
  </si>
  <si>
    <t>استفاده از ماشین مخصوص حمل و نقل خون و فرآورده های خوني* (انجام می شود 3 امتیاز - انجام نمی شود صفر امتیاز)</t>
  </si>
  <si>
    <t>استفاده از جعبه های مخصوص حمل و نقل (انجام می شود 3 امتیاز - انجام نمی شود صفر امتیاز)</t>
  </si>
  <si>
    <t>حمل و نقل توسط افراد آموزش ديده و دارای كارت (انجام می شود 3 امتیاز - انجام نمی شود صفر امتیاز)</t>
  </si>
  <si>
    <t>ثبت دمای خون و يا فرآورده خوني در هنگام تحويل (انجام می شود 3 امتیاز - انجام نمی شود صفر امتیاز)</t>
  </si>
  <si>
    <t>چینش كیسه های خون در يخچال بانک خون به ترتیب تاريخ انقضا*( 3 امتیاز)</t>
  </si>
  <si>
    <t>چینش و نگهداری فرآورده های پلاسمايي منجمد و كرايو* (به ترتیب تاريخ انقضا  3 امتیاز -  به تفکیك گروه خونی  2 امتیاز)</t>
  </si>
  <si>
    <t>آيا دستورالعمل های استاندارد جهت انجام كلیه روش های آزمايشگاهي مربوط به بانک خون موجود مي باشد؟ (بلی 3 امتیاز - خیر صفر امتیاز)</t>
  </si>
  <si>
    <t>نظارت بر نحوه پاکسازی اولیه ابزار و تجهیزات توسط سرپرستار بخش/ مسئول واحد و انجام اقدام اصلاحی موثر در صورت لزوم</t>
  </si>
  <si>
    <t>آگاهی و عملکرد کارکنان واحد استریلیزاسیون منطبق بر موازین پیشگیری و کنترل عفونت</t>
  </si>
  <si>
    <t>رعایت موازین و مدت زمان نگهداری ستهای استریل بر اساس دستورالعمل مربوط</t>
  </si>
  <si>
    <t>ساختار فیزیکی اتاق عمل/ کت لب و فضاهای نیازمند به رعایت موازین استریل، بدون هر گونه تداخل در مسیر انتقال وسایل استریل و غیر استریل</t>
  </si>
  <si>
    <t>جداسازی بیماران عفونی با احتمال سرایت به دیگران طبق ضوابط مربوط برنامه‏ریزی و انجام می‏شود.</t>
  </si>
  <si>
    <t>میزان رعایت بهداشت دست با روش استاندارد اندازه گیری شده و بر اساس نتایج اقدامات اصلاحی موثر بعمل می آید.</t>
  </si>
  <si>
    <t>بیمارستان دارای یک برنامه استراتژیک بوده و ایمنی بیمار در آن حائز اولویت است.</t>
  </si>
  <si>
    <t>A- حاکمیت و رهبری
A01.1.1</t>
  </si>
  <si>
    <t>برنامه عملیاتی تفضیلی ایمنی بیمار و استراتژی پایش آن</t>
  </si>
  <si>
    <t>مستندات مبنی بروجود استراتژی ایمنی بیمارو یا / برنامه استراتژیک بیمارستان.</t>
  </si>
  <si>
    <t>تبیین یافته ها و نتایج خودارزیابی و یا / ارزیابی خارجی بر اساس راهنمای ارزیابی سازمان جهانی بهداشت در قالب برنامه عملیاتی برای ارتقاء ایمنی بیمار.</t>
  </si>
  <si>
    <t>A- حاکمیت و رهبری
A.1.1.2</t>
  </si>
  <si>
    <t>یک نظام هماهنگ و معین حاکمیت بالینی / رهبری در تمام بیمارستان موجود است.</t>
  </si>
  <si>
    <t>نمودار سازمانی که سلسله مراتب و ارتباط سازمانی برای گزارش دهی مابین کل تیم درمانی/ بالینی و در تمامی بخش ها را نشان می دهد.</t>
  </si>
  <si>
    <t>مستنداتی که شرح وظایف مدیر بیمارستان و معاون درمان یا معادل آن را نشان می دهد.</t>
  </si>
  <si>
    <t>مستنداتی که نقش ها و مسئولیت های تیم مدیریتی / هیات مدیره را نشان می دهد.</t>
  </si>
  <si>
    <t>A- حاکمیت و رهبری
A.1.1.3</t>
  </si>
  <si>
    <t>مدیریت ارشد بیمارستان به منظور بهبود فرهنگ ایمنی بیمار ، شناسایی خطرات موجود در سیستم و اعمال مداخله جهت ارتقاء فرصتها به طور ماهیانه برنامه بازدیدهای مدیریتی ایمنی بیمار را به اجرا می گذارد.</t>
  </si>
  <si>
    <t>گزارشات بازدید های مدیریتی ایمنی بیماردر مقاطع زمانی ماهانه.</t>
  </si>
  <si>
    <t>شواهدی مبنی بر این که بازدیدهای مدیریتی ایمنی بیمار موجب بهبود فرهنگ ایمنی بیمار ، یادگیری در خصوص مخاطرات سیستم و مداخله بر اساس فرصت های بهبود ایمنی بیمار شده است.</t>
  </si>
  <si>
    <t>بهبود بر اساس یافته ها صورت گرفته است.</t>
  </si>
  <si>
    <t>به کارکنانی که پیشنهاداتی برای ارتقاء داشته اند یا فرصت های بهبود را شناسایی نموده اند، بازخورد داده شده است.</t>
  </si>
  <si>
    <t>A- حاکمیت و رهبری
A.2.1.1</t>
  </si>
  <si>
    <t>مدیریت ارشد بیمارستان انتصاب یکی از کارکنان ارشد و واجد صلاحیت با مسئولیت پذیری، پاسخ گویی و اختیارات متناسب برای فعالیت های ایمنی بیمار را تضمین می کند.</t>
  </si>
  <si>
    <t xml:space="preserve">وجود ابلاغ مسئول ایمنی بیمار توسط رئیس/مدیر عامل </t>
  </si>
  <si>
    <t xml:space="preserve">وجودابلاغ کارشناس هماهنگ کننده فعالیتهای ایمنی بیمار توسط رئیس/مدیر عامل و با شرح وظایف به پیوست آن </t>
  </si>
  <si>
    <t>رونوشت ابلاغ به کلیه بخش ها/واحدها و اطلاع کلیه کارکنان از آن</t>
  </si>
  <si>
    <t>A- حاکمیت و رهبری
A.4.1.1</t>
  </si>
  <si>
    <t>بیمارستان وجود تجهیزات و وسایل پزشکی ضروری سالم را در هر بخش تضمین می کند .</t>
  </si>
  <si>
    <t>فرآیند شناسایی و نگهداشت تجهیزات ضروری سالم مطابق با ارائه خدمات و نیازهای بیماران.</t>
  </si>
  <si>
    <t>وجود تجهیزات احیاء برای حمایت اولیه و پیشرفته زندگی و توزیع آن مطابق با نیاز های بیماران.</t>
  </si>
  <si>
    <t>فرآیند ارزیابی سلامت کارکرد دستگاه ها و تجهیزات به صورت مستمر.</t>
  </si>
  <si>
    <t>فرآیند اندازه گیری وجود و میزان تبعیت با استانداردهای تجهیزات ضروری سالم</t>
  </si>
  <si>
    <t>A- حاکمیت و رهبری
A.5.1.1</t>
  </si>
  <si>
    <t>مدیریت ارشد بیمارستان جهت تضمین ارا ئه خدمات ایمن از وجود کادر بالینی حائز شرایط در تمامی اوقات مطمئن می شود.</t>
  </si>
  <si>
    <t>برنامه کاری (شیفت کاری) کادر بالینی</t>
  </si>
  <si>
    <t>خط مشی و روش های اجرایی برای تعیین سطح کارکنان بالینی</t>
  </si>
  <si>
    <t>گزارشات آموزشی برای آموزش کارکنان در ارتباط با خط مشی و روش های اجرایی برای تعیین سطح کارکنان بالینی</t>
  </si>
  <si>
    <t>فرایند برای اندازه گیری میزان تبعیت با خط مشی و روش های اجرایی برای تعیین سطح کارکنان بالینی</t>
  </si>
  <si>
    <t>A- حاکمیت و رهبری
A.5.1.2</t>
  </si>
  <si>
    <t>به منظور تضمین بکارگیری تمامی کارکنان از طریق مجاری اختصاصی فرآیند معینی در بیمارستان موجود است.</t>
  </si>
  <si>
    <t>تاییدیه صلاحیت های بالینی و مدارک تحصیلی کارکنان بکارگیری تمامی کارکنان از طریق مجاری اختصاصی و معین</t>
  </si>
  <si>
    <t>خط مشی و روش های اجرایی برای تاییدیه صلاحیت های بالینی و مدارک تحصیلی کارکنان</t>
  </si>
  <si>
    <t>گزارشات آموزشی مبنی بر آموزش کارکنان در ارتباط با تاییدیه صلاحیت های بالینی و مدارک تحصیلی کارکنان.</t>
  </si>
  <si>
    <t>گزارشات مبنی بر اندازه گیری میزان تبعیت بیمارستان با خط مشی و روش های اجرایی برای تاییدیه صلاحیت های بالینی و مدارک تحصیلی کارکنان.</t>
  </si>
  <si>
    <t>پرونده پرسنلی کارکنان منضم به شواهد مبنی بر آموزش توجیهی کارکنان در ارتباط با تاییدیه صلاحیت های بالینی و مدارک تحصیلی آنان</t>
  </si>
  <si>
    <t>در ارتباط با مداخلاتی که نیازمند اخذ رضایت آگاهانه است، توسط کادر آموزش دیده و به زبانی که قابل فهم باشد، از بیمار یا وابسته مجاز ایشان برگه رضایت نامه آگاهانه اخذ می شود.</t>
  </si>
  <si>
    <t>خط مشی و روش های اجرایی برای شناسایی و تایید هویت بیماران شامل دو شناسه که برای بیمار شناخته شده می باشد، » است.شناسه های بیمار شامل نام کامل بیمار ( تا سه نسل) و تاریخ تولد</t>
  </si>
  <si>
    <t>نام پزشک معالج ، شماره تخت و یا اتاق بیمار یکی از این شناسه ها نمی باشد.این دو شناسه در تمامی موقعیت هایی که برای بیماران مداخلاتی انجام می شود، مورد استفاده قرار می گیرد.</t>
  </si>
  <si>
    <t>خط مشی شناسایی بیمار با استفاده از دو شناسه قبل از تجویز هر گونه دارو، اجرای هر گونه مداخله یا تایید هویت بیماران قبل از انجام مداخلات پر خطر .</t>
  </si>
  <si>
    <t>لیست مداخلات پر خطر شامل ترانسفوزیون خون و تجویز داروهای شیمی درمانی.</t>
  </si>
  <si>
    <t>خط مشی و روش های اجرایی برای شناسایی و تایید هویت بیماران با تاکید خاص بر گروه های پرخطر: نوزادان ، بیماران دچار کما ویا سالمندان</t>
  </si>
  <si>
    <t>گزارشات آموزشی مبنی بر آموزش کارکنان در ارتباط با خط مشی و روش های اجرایی برای شناسایی و تایید هویت بیماران</t>
  </si>
  <si>
    <t>فرآیند اندازه گیری میزان تبعیت با خط مشی و روش های اجرایی برای شناسایی و تایید هویت بیماران</t>
  </si>
  <si>
    <t>C- خدمات باليني ايمن ومبتني برشواهد
C1.1.1</t>
  </si>
  <si>
    <t>مدیریت بیمارستان کانال های ارتباطی اثر بخش در کل بیمارستان منجمله برای اعلام اضطراری نتایج بحرانی آزمایشات را ایجاد نموده است.</t>
  </si>
  <si>
    <t>لیست نتایج بحرانی آزمایشات که توسط کمیته چند تخصصی تدوین شده است.</t>
  </si>
  <si>
    <t>خط مشی و روش های اجرایی برای کانال های ارتباطی جهت اعلام اضطراری نتایج بحرانی آزمایشات.</t>
  </si>
  <si>
    <t>گزارشات آموزشی مبنی بر آموزش کارکنان در ارتباط با خط مشی و روش های اجرایی برای کانال های ارتباطی جهت اعلام اضطراری نتایج بحرانی آزمایشات.</t>
  </si>
  <si>
    <t>فرآیند اندازه گیری میزان تبعیت با خط مشی و روش های اجرایی برای کانال های ارتباطی جهت اعلام اضطراری نتایج بحرانی آزمایشات.</t>
  </si>
  <si>
    <t>بیمار ستان چک لیست جراحی ایمن را اجرا واز راهنماها ازجمله چک لیست سازمان جهانی بهدا شت در زمینه جراحی ایمن تبعیت می نماید.</t>
  </si>
  <si>
    <t>فرآیند تضمین بیمار ، موضع عمل و پروسیجر جراحی صحیح .</t>
  </si>
  <si>
    <t>در اتاق های عمل برای تمامی بیماران تحت اعمال جراحی ، چک لیست جراحی ایمن استفاده می شود.</t>
  </si>
  <si>
    <t>گزارشات آموزشی مبنی بر آموزش کارکنان در ارتباط با راهنماهای جراحی ایمن.</t>
  </si>
  <si>
    <t>فرآیند اندازه گیری میزان تبعیت از راهنماهای جراحی ایمن.</t>
  </si>
  <si>
    <t>فرآیند تدوین، اجرا و تثبیت سیستم یکپارچه برای شناسایی و پاسخگویی به وخامت شرایط بالینی بیماران .</t>
  </si>
  <si>
    <t>فرآیند تشکیل تیم های واکنش سریع ( RRT ) در فواصل زمانی منظم.</t>
  </si>
  <si>
    <t>ممیزی و پایش منظم فرآیند ها توسط کمیته اورژانس پزشکی.</t>
  </si>
  <si>
    <t>آموزش کارکنان در ارتباط با شناسایی و برقراری ارتباط در خصوص وخامت شرایط بالینی بیماران.</t>
  </si>
  <si>
    <t>خط مشی و روش های اجرایی برای شناسایی و پاسخگویی به وخامت شرایط بالینی بیماران.</t>
  </si>
  <si>
    <t>گزارشات آموزشی مبنی بر آموزش کارکنان در ارتباط با خط مشی و روش های اجرایی برای شناسایی و پاسخگویی به وخامت شرایط بالینی بیماران.</t>
  </si>
  <si>
    <t>فرآیند اندازه گیری میزان تبعیت با خط مشی و روش های اجرایی برای شناسایی و پاسخگویی به وخامت شرایط بالینی بیماران.</t>
  </si>
  <si>
    <t>فرآیند اندازه گیری و مستند سازی مشاهدات از طریق چارت ارزیابی/ بررسی عمومی مشتمل بر میزان تنفس، اشباع اکسیژن، فشارخون، میزان ضربان قلب، درجه حرارت، سطح هوشیاری و ..... .</t>
  </si>
  <si>
    <t>C- خدمات باليني ايمن و مبتني برشواهد
C1.1.4</t>
  </si>
  <si>
    <t>بیمارستان استفاده از دستورات شفاهی و تلفنی و انتقال نتایج را به حداقل رسانیده و در صورت ضرورت برقراری ارتباطات به طریق شفاهی از تکنیک « باز خوانی1 » استفاده می نماید.</t>
  </si>
  <si>
    <t>گزارشات آموزشی مبنی بر آموزش کارکنان در ارتباط با خط مشی و روش های اجرایی برای ارتباط موثر.</t>
  </si>
  <si>
    <t>فرآیند اندازه گیری میزان تبعیت با خط مشی و روش های اجرایی برای ارتباط موثر.</t>
  </si>
  <si>
    <t>C- خدمات باليني ايمن و مبتني برشواهد
C1.1.5</t>
  </si>
  <si>
    <t>خط مشی و روش های اجرایی برای تحویل بیماران.</t>
  </si>
  <si>
    <t>گزارشات آموزشی مبنی بر آموزش کارکنان در ارتباط با خط مشی و روش های اجرایی برای تحویل بیماران.</t>
  </si>
  <si>
    <t>فرآیند اندازه گیری میزان تبعیت با خط مشی و روش های اجرایی برای تحویل بیماران.</t>
  </si>
  <si>
    <t>خط مشی و روش های اجرایی برای برقراری ارتباط موثر، منجمله « بازخوانی » به نحوی که در ابتدا گیرنده پیام دستور شفاهی یا تلفنی را به صورت کامل می نویسد و سپس از روی آن می خواند و توسط فرستنده که صادر کننده دستور بود است، تایید می شود.</t>
  </si>
  <si>
    <t>C- خدمات باليني ايمن و مبتني برشواهد
C1.1.6</t>
  </si>
  <si>
    <t>بیمارستان راهنماهای زایمان ایمن و مسیر بالینی مراقبتی آن را اجرا می نماید.</t>
  </si>
  <si>
    <t>ارائه اطلاعات توسط کادر بالینی به بیماران در خصوص زایمان ایمن</t>
  </si>
  <si>
    <t>چک لیست زایمان ایمن</t>
  </si>
  <si>
    <t>گزارشات مبنی بر آموزش کادر بالینی در خصوص زایمان ایمن</t>
  </si>
  <si>
    <t>فرایند اندازه گیری میزان تبعیت کادر بالینی از راهنمای زایمان ایمن</t>
  </si>
  <si>
    <t>بیمارستان داراي یک برنامه هماهنگ براي تمامی فعالیت هاي پیشگیري و كنترل عفونت با مشاركت تمام رشته ها/ تخصص می باشد .</t>
  </si>
  <si>
    <t>بیمارستان دارای برنامه پیشگیری و کنترل عفونت مشتمل بر ساختار سازمانی، دستورالعمل و کتابچه راهنما می باشد.</t>
  </si>
  <si>
    <t>C- خدمات باليني ايمن و مبتني برشواهد
C2.1.2</t>
  </si>
  <si>
    <t>بیمارستان تمیزي، پاكسازي ، ضد عفونی و استریلیزاسیون مناسب كلیه تجهیزات را تضمین می نماید.</t>
  </si>
  <si>
    <t xml:space="preserve">وجود خط مشي و روش هاي  ضد عفوني و استريليزاسيون تجهيزات با تأكيد خاص بربخش ها و واحدهای پر خطر </t>
  </si>
  <si>
    <t xml:space="preserve">بسته های استریل با لحاظ الزامات، در برابر آلودگی محافظت می شوند.  </t>
  </si>
  <si>
    <t xml:space="preserve">بیمارستان ازصحت عملکرد دستگاه های استریل کننده اطمینان حاصل مینماید. </t>
  </si>
  <si>
    <t xml:space="preserve">بیمارستان از روش های شستشو، پاک سازی و گندزدایی ابزار و وسایل، قبل از استریل نمودن، اطمینان حاصل می نماید. </t>
  </si>
  <si>
    <t>در بیمارستان فرد واجد صلاحیتی به عنوان مسئول تمامی فعالیت هاي پیشگیري و كنترل عفونت منصوب شده است.</t>
  </si>
  <si>
    <t>وجودابلاغ تیم کنترل عفونت  توسط رئیس/مدیر عامل و با شرح وظایف به پیوست آن ( شامل پزشک، پرستار و میکروبیولوژیست)</t>
  </si>
  <si>
    <t xml:space="preserve">رونوشت ابلاغ به کلیه بخش ها/واحدها و اطلاع کلیه کارکنان از آن </t>
  </si>
  <si>
    <t>ترزیق خون و فراورده های خونی با شیوه ایمن و رعایت ضوابط شناسایی صحیح بیمار و تحت مراقبتهای مستمر انجام میشود. (در کلیه مراحل تزریق خون راهنمای هموویژیلانس ابلاغی از سوی وزارت متبوع رعایت میشود.)</t>
  </si>
  <si>
    <t>راهنما های بالینی بیمارستان در ارتباط با خون و فر آورده های خونی ایمن</t>
  </si>
  <si>
    <t>بیمارستان راهنماها از جمله راهنماهاي سازمان جهانی بهداشت را براي ایمنی و كیفیت خون و فرآورده هاي خونی اجرا می نماید.</t>
  </si>
  <si>
    <t>C3.1.1</t>
  </si>
  <si>
    <t>C2.1.3</t>
  </si>
  <si>
    <t>C2.1.1</t>
  </si>
  <si>
    <t>C3.1.2</t>
  </si>
  <si>
    <t>بیمارستان شناسایی ایمن نمونه خون اخذ شده براي كراس مچ بیماران را با استفاده از دو شناسه اختصاصی تضمین می كند.</t>
  </si>
  <si>
    <t>پس از شناسایی فعال بیماران طبق موازین ایمنی، برچسب گذاری نمونه های آزمایش بر بالین بیمار و با قید حداقل شناسه های لازم انجام میشود.</t>
  </si>
  <si>
    <t>تعیین و ثبت حداقل دو شناسه منحصر به فرد مثل نام بیمار و کد اختصاصی، برای شناسایی بیماران و سایر اطلاعات در برچسب گذاری نمونه  (برای نمونه های ارسالی به بانك خون جهت تعیین گروه و کراس ماچ، قید نام نمونه گیر روی ظروف حاوی نمونه بیماران الزامی است.)</t>
  </si>
  <si>
    <t>C- خدمات باليني ايمن و مبتني بر شواهد
C4.1.1</t>
  </si>
  <si>
    <t>سیستم مدیریت دارویی توسط داروساز مجاز كه نیاز هاي بیماران را تعیین و ضوابط كاربردي را اجرا و از راهنماهاي سازمان جهانی بهداشت تبعیت می كند.</t>
  </si>
  <si>
    <t xml:space="preserve">شرایط انبارش/نگهداری دارو، ملزومات و تجهیزات مصرفی پزشکی، براساس الزامات کارخانه سازنده و بصورت حفاظت شده و ایمن انجام میشود. </t>
  </si>
  <si>
    <t xml:space="preserve">آماده سازی داروهای پر خطر و سیتوتوکسیك با رعایت ضوابط مربوط و تحت شرایط ایمن آماده سازی می شوند. </t>
  </si>
  <si>
    <t xml:space="preserve">نسخه پیچی و توزیع ایمن دارو، ملزومات و تجهیزات مصرفی پزشکی، تحت نظارت مستقیم مسئول فنی بخش مراقبتهای دارویی است. (نظارت میدانی مدیریت دارویی از اتاق درمان و نحوه نگهداری و مصرف داروهای موجود در بخش در بازه زمانی معین) </t>
  </si>
  <si>
    <t>D-محیط ايمن
D2.1.1</t>
  </si>
  <si>
    <t>بیمارستان از راهنماها جهت مدیریت دفع پسماندهای نوک تیز و برنده تبعیت می نماید.</t>
  </si>
  <si>
    <t>گزارشات آموزشی مبنی بر آموزش کارکنان در ارتباط با راهنماهای مدیریت دفع پسماندهای تیز و برنده</t>
  </si>
  <si>
    <t>راهنماها، از جمله راهنماهای سازمان جهانی بهداشت، جهت مدیریت دفع پسماندهای تیز و برنده</t>
  </si>
  <si>
    <t>فرآیند اندازه گیری میزان تبعیت از راهنماهای مدیریت دفع پسماندهای تیز و برنده</t>
  </si>
  <si>
    <t>E- آموزش مداوم
E1.1.1</t>
  </si>
  <si>
    <t xml:space="preserve">برای تمامی کارکنان بیمارستان دوره آموزش توجیهی در زمینه ایمنی بیمار ارائه می شود. </t>
  </si>
  <si>
    <t>فرآیند اندازه گیری میزان تبعیت کارکنان از دوره آموزشی توجیهی ایمنی بیمار</t>
  </si>
  <si>
    <t>گزارشات آموزشی مبنی بر آموزش دوره توجیهی ایمنی بیمار به کارکنان</t>
  </si>
  <si>
    <t>گزارشات آموزشی مبنی بر آموزش کارکنان جهت استفاده از ابزار علمی و روش های گذشته نگر و آینده نگر پژوهشی جهت تعیین مشکلات/ چالش های ایمنی بیمار</t>
  </si>
  <si>
    <t>فرآیند آموزش کارکنان جهت استفاده از ابزار پژوهشی جهت تعیین مشکلات/ چالش های ایمنی بیمار به عنوان مثال « 3GTT» از انتشارات موسسه بهبود خدمات سلامت 4 جهت اندازه گیری وقایع ناخواسته</t>
  </si>
  <si>
    <t>دوره آموزش توجیهی ایمنی بیماربه عنوان مثال خط مشی و روش های اجرایی و راهنماها</t>
  </si>
  <si>
    <t>C- خدمات باليني ايمن و مبتني بر شواهد
C4.1.2</t>
  </si>
  <si>
    <t>بیمارستان الکترولیت هاي با غلظت بالا را در مکان ایمنی نگهداري می نماید.</t>
  </si>
  <si>
    <t xml:space="preserve">خط مشي و روش هاي اجرايي براي برداشتن الکتروليت هاي با غلظت بالا از بخش هاي بستري و انبارش آن ها در مکاني ايمن. </t>
  </si>
  <si>
    <t>گزارشات آموزشي مبني بر آموزش كاركنان در ارتباط با خط مشي و روش هاي اجرايي براي برداشتن الکتروليت هاي با غلظت بالا و انبارش آن در مکاني ايمن.</t>
  </si>
  <si>
    <t>C- خدمات باليني ايمن و مبتني بر شواهد
C4.1.3</t>
  </si>
  <si>
    <t>بیمارستان دسترسی به داروهاي حیاتی را در تمامی اوقات شبانه روز تضمین می نماید.</t>
  </si>
  <si>
    <t xml:space="preserve">داروهای حیاتی و ضروری در هریك از بخشها متناسب با دامنه خدمات و فرمولاری ،تامین و در تمام ساعات شبانه روز در دسترس فوری است. </t>
  </si>
  <si>
    <t xml:space="preserve">تهیه فهرست و تامین داروهای ضروری هریك از بخشها در تمام ساعات شبانه روز </t>
  </si>
  <si>
    <t xml:space="preserve">تهیه فهرست و تامین داروهای حیاتی هر یك از بخشها در تمام ساعات شبانه روز </t>
  </si>
  <si>
    <t>وجود روش اجرایی به منظور تضمین دسترسی به داروهای حیاتی در تمامی ساعات شبانه روز( 24 ساعته )</t>
  </si>
  <si>
    <t xml:space="preserve">ساختار فيزيكي بخش / بخشهای فعال دارای محدوده مستقل و منطبق بر آخرین پلان تاييد شده توسط معاونت درمان دانشگاه می باشد. </t>
  </si>
  <si>
    <t>آیا مواد شیمیایی مورد استفاده دربیمارستان شناسایی و طبقه بندی شده است؟</t>
  </si>
  <si>
    <t>آیا کارایی سیستم تهویه و عملکرد هودهای آزمایشگاهی مورد بررسی قرار گرفته است؟</t>
  </si>
  <si>
    <t>انبارش صحیح مواد شیمیایی در بخش ها و انبار بیمارستان انجام شده است؟</t>
  </si>
  <si>
    <t>آیا ارزیابی ریسک مواد شیمیایی انجام شده است؟</t>
  </si>
  <si>
    <t>تجهیزات اضطراری واکنش در برابر ریخت و پاش یا حوادث شیمیایی وجود دارد؟</t>
  </si>
  <si>
    <t>کمیته حفاظت فنی و بهداشت کار مطابق با آیین نامه تشکیل شده و مصوبات تا حصول نتیجه نهایی مورد پیگیری قرار می گیرد؟</t>
  </si>
  <si>
    <t>آیا بیمارستان کارشناس بهداشت حرفه ای با مدرک کارشناسی و بالاتر مهندسی بهداشت حرفه ای دارد و ابلاغ برای وی صادر شده است؟</t>
  </si>
  <si>
    <t>آیا ساختمان و فضای بیمارستان مناسب است؟</t>
  </si>
  <si>
    <t>آیا تهویه عمومی و موضعی در واحدهای مختلف بیمارستان به شکل مطلوبی وجود دارد؟</t>
  </si>
  <si>
    <t>آیا بیمارستان برای انجام معاینات شغلی مجوز لازم را دریافت نموده است و معاینات پرسنل را انجام داده است؟ (درصد معاینات انجام شده؟)</t>
  </si>
  <si>
    <t>MSDS مواد شیمیایی در بیمارستان تهیه شده و در دسترس کارکنان قرار دارد؟</t>
  </si>
  <si>
    <t>راهنمای استفاده از مواد شیمیایی در بیمارستان تهیه شده در دسترس کارکنان قرار دارد؟</t>
  </si>
  <si>
    <t>آیا فهرست مواد شیمیایی با حداقل کمیت مواد شیمیایی با پتانسیل ایجاد حادثه (TPQ) تهیه شده و اقدامات لازم در خصوص مواد مذکور طبق دستورالعمل انجام شده است؟</t>
  </si>
  <si>
    <t>برچسب گذاری مواد شیمیایی برای کلیه مواد شیمیایی انجام شده است؟</t>
  </si>
  <si>
    <t>آیا سنجش عوامل زیان آور شیمیایی محیط کار حداقل در بخش های پر خطر انجام شده است؟</t>
  </si>
  <si>
    <t xml:space="preserve">آیا در موارد بالاتر از حد مجاز(عوامل زیان آور شیمیایی)، کنترل و ارزیابی اثربخشی اقدامات اصلاحی انجام شده است؟ </t>
  </si>
  <si>
    <t>آیا سنجش عوامل زیان آور فیزیکی محیط کار حداقل در بخش های پر خطر انجام شده است؟</t>
  </si>
  <si>
    <t xml:space="preserve">آیا در موارد بالاتر از حد مجاز(عوامل زیان آور فیزیکی)، کنترل و ارزیابی اثربخشی اقدامات اصلاحی انجام شده است؟ </t>
  </si>
  <si>
    <t>آیا سنجش عوامل زیان آور بیولوژیکی محیط کار حداقل در بخش های پر خطر انجام شده است؟</t>
  </si>
  <si>
    <t xml:space="preserve">آیا در موارد بالاتر از حد مجاز(عوامل زیان آور بیولوژیکی)، کنترل و ارزیابی اثربخشی اقدامات اصلاحی انجام شده است؟ </t>
  </si>
  <si>
    <t>آیا سنجش عوامل زیان آور ارگونومیکی محیط کار حداقل در بخش های پر خطر انجام شده است؟</t>
  </si>
  <si>
    <t xml:space="preserve">آیا در موارد بالاتر از حد مجاز(عوامل زیان آور ارگونومیکی)، کنترل و ارزیابی اثربخشی اقدامات اصلاحی انجام شده است؟ </t>
  </si>
  <si>
    <t>شیوع اختلالات اسکلتی- عضلانی در شاغلین بخشهای مختلف بیمارستان(حداقل یک بار) بررسی شده است؟</t>
  </si>
  <si>
    <t>آیا وسایل حفاظت فردی مناسب و به تعداد مکفی در اختیار شاغلین (کلیه نیروها شامل رسمی- طرحی- قراردادی و پیمانکاری) متناسب با نوع عامل زیان آور قرار گرفته است؟</t>
  </si>
  <si>
    <t>آیا راهنمای تصویری استفاده از PPE تهیه شده و ضمن آموزش داده شده بر استفاده صحیح از وسایل حفاظت فردی توسط شاغلین نظارت می گردد؟</t>
  </si>
  <si>
    <t>ارزیابی ریسک و اولویت بندی ریسکها در بخش ها و واحدهای بیمارستان مطابق با متدهای استاندارد انجام شده است؟</t>
  </si>
  <si>
    <t>مدیریت کنترل مخاطرات شغلی و اقدامات اصلاحی انجام شده است؟</t>
  </si>
  <si>
    <t>ثبت، تجزیه و تحلیل حوادث و شبه حوادث مطابق با متدهای استاندارد انجام شده است؟</t>
  </si>
  <si>
    <t>آیا شاخص های حوادث تهیه شده است؟</t>
  </si>
  <si>
    <t>بیماریهای شغلی پیرو انجام معاینات ادواری شناسایی و کنترل شده است؟</t>
  </si>
  <si>
    <t>تدوین و اجرای برنامه های آموزشی در خصوص عوامل زیان آور محیط کار و بیماریهای شغلی انجام شده است؟</t>
  </si>
  <si>
    <t>بیمارستان داراي پست کارشناس بهداشت محیط می باشد</t>
  </si>
  <si>
    <t>کارشناس بهداشت محیط در کمیته بهداشت و کنترل عفونت بیمارستانی عضویت داشته و بطور مستمر در جلسات حضور دارد</t>
  </si>
  <si>
    <t>کارشناس بهداشت محیط در چهارچوب شرح وظایف مصوب فعالیت می کند</t>
  </si>
  <si>
    <t>اتاق کار مناسب با فضاي کافی براي کارشناس بهداشت محیط پیش بینی شده است</t>
  </si>
  <si>
    <t>پرسنل درمانی موازین بهداشت فردي را رعایت نموده و  از رفتار بهداشتی برخوردار هستند</t>
  </si>
  <si>
    <t>پرسنل خدماتی موازین بهداشت فردي را رعایت نموده و  از رفتار بهداشتی برخوردار هستند</t>
  </si>
  <si>
    <t>کارت واکسیناسیون براي افراد مشمول در پرونده پرسنلی آنها وجود دارد</t>
  </si>
  <si>
    <t>کارت معاینات پزشکی افراد مشمول در پرونده پرسنلی آنها وجود دارد</t>
  </si>
  <si>
    <t>پرسنل درمانی و فنی بیمارستان از وسایل و تجهیزات حفاظت فردي در زمان اقدامات تشخیصی و درمانی استفاده می نمایند</t>
  </si>
  <si>
    <t>پرسنل خدماتی در امور مربوط به مواد غذایی و بالعکس بکار گرفته نمی شوند</t>
  </si>
  <si>
    <t>قانون ممنوعیت عرضه و فروش دخانیات دربوفه بیمارستان رعایت میشود</t>
  </si>
  <si>
    <t>قانون ممنوعیت استعمال دخانیات در بیمارستان رعایت میشود</t>
  </si>
  <si>
    <t>تمهیدات لازم براي کاهش عوامل مزاحم و آلوده کننده در نظر گرفته شده است</t>
  </si>
  <si>
    <t>برنامه مستند کنترل حشرات و جانوران موذي با اولویت بهسازي و بهره گیري از روش هاي تلفیقی وجود دارد</t>
  </si>
  <si>
    <t xml:space="preserve">از خدمات شرکتهاي داراي مجوز از معاونت بهداشتی استفاد می شود </t>
  </si>
  <si>
    <t xml:space="preserve">حشرات و جوندگان در قسمتهاي مختلف بیمارستان مشاهده نمی شود </t>
  </si>
  <si>
    <t xml:space="preserve">جدولی که حاوي اطلاعات مربوط به مواد خطرناك موجود در تمامی حشره کش هاي مورد استفاده در بیمارستان و نکات ایمنی مرتبط با آنها می باشد در دسترس است  </t>
  </si>
  <si>
    <t xml:space="preserve">برگه اطلاعات ایمنی شیمیایی مواد خطرناك موجود در بیمارستان لیست شده است </t>
  </si>
  <si>
    <t xml:space="preserve">مستنداتی که نشان می دهند کلیه کارکنان، دوره هاي آموزشی مرتبط با مباحث بهداشت محیط را در فواصل زمانی مناسب، گذرانده اند، وجود دارد </t>
  </si>
  <si>
    <t xml:space="preserve">گزارش نواقص و پیگیریهاي مرتبط براي رفع نواقص بهداشت محیط و مکاتبه با مسئولین و مراجع ذیربط موجود است </t>
  </si>
  <si>
    <t xml:space="preserve">تائیدیه آتش نشانی در خصوص سیستم اطفاء حریق اخذ گردیده است  </t>
  </si>
  <si>
    <t>کلیات و نیروی انسانی</t>
  </si>
  <si>
    <t xml:space="preserve">برنامه عملیاتی مدیریت پسماند پزشکی ویژه تهیه و در دسترس می باشد </t>
  </si>
  <si>
    <t xml:space="preserve">انواع و محل تولید پسماندهاي خطرناك موجود در بیمارستان لیست شده است. </t>
  </si>
  <si>
    <t xml:space="preserve">امکانات لازم براي تفکیک پسماند پزشکی در مبدأ وجود دارد و از آنها استفاده می شود </t>
  </si>
  <si>
    <t xml:space="preserve">پسماندهاي عفونی درکیسه مقاوم زردرنگ جمع آوري و در مخزن زردرنگ داراي علامت مخصوص ، قابل شستشو و گندزدایی نگهداري می شود </t>
  </si>
  <si>
    <t xml:space="preserve">پسماندهاي شیمیایی و دارویی در کیسه مقاوم قهوه اي یا سفید رنگ جمع آوري و در مخازن قهوه اي یا سفید رنگ داراي علامت مخصوص، قابل شستشو و گندزدایی با رعایت اصول ایمنی نگهداري می شود </t>
  </si>
  <si>
    <t xml:space="preserve">پسماندهاي پرتوزا و رادیواکتیو بصورت جداگانه برابر ضوابط و زیر نظر مسئول فیزیک بهداشت جمع آوري می شود </t>
  </si>
  <si>
    <t xml:space="preserve">پسماندهاي عادي در کیسه مقاوم مشکی رنگ جمع آوري و در مخزن آبی رنگ، قابل شستشو وگندزدایی نگهداري می شوند </t>
  </si>
  <si>
    <t xml:space="preserve">اعضاء  و اندامهاي قطع شده ي بدن و جنین مرده در محل مناسب (نظیر سردخانه اجساد) جمع آوري و جهت حمل و دفن طبق احکام شرعی به گورستان برده می شود </t>
  </si>
  <si>
    <t xml:space="preserve">پسماند بصورت روزانه  (و در صورت لزوم چند بار در روز) جمع آوري  می شود </t>
  </si>
  <si>
    <t xml:space="preserve">سطل هاي زباله پس از هر بار تخلیه شستشو  و  گندزدایی می شود </t>
  </si>
  <si>
    <t xml:space="preserve">محل مناسب براي شستشو و گندزدایی سطلهاي زباله وجود دارد </t>
  </si>
  <si>
    <t xml:space="preserve">حمل پسماند از درون مرکز با استفاده ازچرخ دستی یا گاري که فاقد لبه هاي تیز و برنده، قابلیت شستشوي آسان، با قابلیت نظافت و گندزدایی، مختص پسماند، نشت ناپذیر است، انجام می شود </t>
  </si>
  <si>
    <t xml:space="preserve">وسیله حمل پسماند پس از هر بار تخلیه شستشو و با مواد مناسب  گندزدائی می شود </t>
  </si>
  <si>
    <t xml:space="preserve">وسیله حمل در انتهاي بخش براي انتقال به محل نگهداري موقت تعویض می شود </t>
  </si>
  <si>
    <t xml:space="preserve">ممنوعیت بازیافت پسماند پزشکی رعایت می شود </t>
  </si>
  <si>
    <t xml:space="preserve">عدم استفاده از سیستم پرتاب (شوتینگ) براي انتقال پسماند به محل نگهداري رعایت می شود </t>
  </si>
  <si>
    <t xml:space="preserve"> محل نگهداري موقت پسماند در  بیمارستان وجود دارد </t>
  </si>
  <si>
    <t>پسماند</t>
  </si>
  <si>
    <t xml:space="preserve">به دور از تاثیر عوامل جوي/نسبت به رطوبت نفودناپذیر/ قابلیت نگهداري آسان با شرایط بهداشتی مناسب/ عدم امکان ورود و خروج حشرات جوندگان، پرندگان و به محل نگهداري/ فضاي کافی/داراي سقف محکم/ سیستم فاضلاب مناسب، مجهز به سیستم آب گرم و سرد/کف شوي متصل به شبکه جمع آوري </t>
  </si>
  <si>
    <t xml:space="preserve">موازین بهداشتی جایگاه نگهداري موقت پسماند مناسب است عدم امکان فساد/ گندیدن یا تجزیه زیستی پسماندها/انبارداري مناسب/ کنترل دما/ نور کافی/ تهویه مناسب/ کنترل سیستم تهویه و عدم جریان هواي طبیعی از آن به بخشهاي مجاور/ امکان تمیز کردن و گندزدایی محل و آلودگی زدایی </t>
  </si>
  <si>
    <t xml:space="preserve">جایگاه نگهداري موقت پسماند  داراي تابلوي گویا و واضح/ مجهز به قفل مناسب/ کنترل ورود و خروج افراد غیر مجاز </t>
  </si>
  <si>
    <t xml:space="preserve">انواع پسماندهاي پزشکی در محل نگهداري موقت جداگانه نگهداري می شود </t>
  </si>
  <si>
    <t xml:space="preserve">در صورت عدم استفاده از سیستم سرد کننده، مدت زمان نگهداري پسماند درمحل نگهداري موقت رعایت می شود </t>
  </si>
  <si>
    <t xml:space="preserve">از روشهاي غیر سوز مورد تایید براي بی خطر سازي  پسماندهاي عفونی وتیز وبرنده در مبدا تولید استفاده می شود </t>
  </si>
  <si>
    <t xml:space="preserve">پسماند عادي وبی خطر شده بیمارستان به شهرداري تحویل می شود </t>
  </si>
  <si>
    <t xml:space="preserve">براي دفع پسماندهاي شیمیایی از روش هاي مورد تایید استفاده می شود </t>
  </si>
  <si>
    <t xml:space="preserve">محل مناسب با فضاي کافی جهت بی خطر سازي  پسماندهاي عفونی وتیز و برنده در مبدا تولید وجود دارد  </t>
  </si>
  <si>
    <t xml:space="preserve">مستندات مربوط به انجام فرآیند و بررسی صحت عملکرد دستگاه بی خطرساز وجود دارد </t>
  </si>
  <si>
    <t xml:space="preserve">مستندات پایش میکروبی دستگاه بی خطر ساز ي پسماند وجود دارد </t>
  </si>
  <si>
    <t xml:space="preserve">مستندات پایش شیمیایی بی خطر ساز ي پسماند وجود دارد </t>
  </si>
  <si>
    <t xml:space="preserve">مستندات مربوط به انجام کالیبراسیون دستگاه وجود دارد </t>
  </si>
  <si>
    <t xml:space="preserve">کاربر آگاه و دوره دیده براي کار با دستگاه بی خطر ساز وجود دارد </t>
  </si>
  <si>
    <t xml:space="preserve">از نیروهاي اختصاصی براي جمع آوري و حمل پسماند در بیمارستان و نظافت محوطه استفاده و از بکارگیري آنها در امور مرتبط با مواد غذایی اجتناب می شود </t>
  </si>
  <si>
    <t xml:space="preserve">کارکنان مرتبط با پسماندها از تجهیزات حفاظت فردي  استفاده می کنند </t>
  </si>
  <si>
    <t xml:space="preserve">رختکن، حمام، روشویی  اختصاصی، محل استراحت، به تعداد کافی براي کارکنان مرتبط با پسماندها وجود دارد و کارکنان به سرویس بهداشتی مناسب دسترسی دارند </t>
  </si>
  <si>
    <t>کارکنان مرتبط با پسماندها  در پایان هر نوبت کاري استحمام می کنند</t>
  </si>
  <si>
    <t xml:space="preserve">شرایط نگهداری جایگاه نگهداری پسماند مناسب است </t>
  </si>
  <si>
    <t xml:space="preserve">شبکه لوله کشی آب بیمارستان سالم، مورد تایید مقامات بهداشتی، داراي فشار مناسب و بدون قطع آب باشد </t>
  </si>
  <si>
    <t xml:space="preserve">شبکه جمع آوري و دفع فاضلاب بیمارستان مورد تائید مقامات بهداشتی است </t>
  </si>
  <si>
    <t xml:space="preserve">شبکه جمع آوري فاضلاب بیمارستان از نظر تناسب با نیازها، با اصول فنی و بهداشتی مطابقت دارد </t>
  </si>
  <si>
    <t xml:space="preserve">جمع آوري و دفع فاضلاب به نحوي طراحی گردد که از ایجاد بوي تعفن و بدمنظره شدن محیط جلوگیري می شود </t>
  </si>
  <si>
    <t xml:space="preserve">شبکه جمع آوري فاضلاب به نحوي است که حشرات و جوندگان به فاضلاب دسترسی ندارند </t>
  </si>
  <si>
    <t xml:space="preserve">کلیه کارکنانی که به نحوي در تهیه، توزیع، حمل و نقل و نگهداري و عرضه مواد غذایی مرتبط هستند، موازین بهداشت فردي را رعایت می کنند </t>
  </si>
  <si>
    <t xml:space="preserve">نظافت عمومی در آشپزخانه رعایت می شود </t>
  </si>
  <si>
    <t xml:space="preserve">کف محل آماده سازي و طبخ غذا و توزیع غذا داراي معیارهاي بهسازي می باشد </t>
  </si>
  <si>
    <t xml:space="preserve">دیوار محل آماده سازي و طبخ غذا و توزیع غذا داراي معیارهاي بهسازي می باشد </t>
  </si>
  <si>
    <t xml:space="preserve">سقف محل آماده سازي و طبخ غذا و توزیع غذا داراي معیارهاي بهسازي می باشد </t>
  </si>
  <si>
    <t xml:space="preserve">درها و پنجره ها سالم و فاقد شکستگی و مجهز به توري سالم می باشند  </t>
  </si>
  <si>
    <t xml:space="preserve">هود با ابعاد متناسب و مجهز به اگزازفن با قدرت مکش کافی وجود دارد  </t>
  </si>
  <si>
    <t xml:space="preserve">تهویه به نحوي صورت می گیرد که هواي داخل آشپزخانه همواره سالم،تازه،کافی و عاري از بو می باشد </t>
  </si>
  <si>
    <t xml:space="preserve">سیستم سرمایش و گرمایش مناسب می باشد </t>
  </si>
  <si>
    <t xml:space="preserve">براي جلوگیري از حریق و انفجار و سایر خطرات احتمالی باید پیش بینی هاي لازم بعمل آید </t>
  </si>
  <si>
    <t xml:space="preserve">سیستم جمع آوري فاضلاب آشپزخانه داراي معیارهاي بهداشتی می باشد </t>
  </si>
  <si>
    <t xml:space="preserve">چربی گیر با شرایط بهداشتی نصب شده است  </t>
  </si>
  <si>
    <t xml:space="preserve">انبار مواد غذایی داراي معیارهاي بهداشتی می باشد </t>
  </si>
  <si>
    <t xml:space="preserve">کنترل و ثبت درجه حرارت یخچالها و فریزرها دوبار در روز(صبح و عصر) انجام می شود </t>
  </si>
  <si>
    <t xml:space="preserve">سردخانه مواد غذایی داراي معیارهاي بهسازي و بهداشتی می باشد </t>
  </si>
  <si>
    <t xml:space="preserve">اتاقهاي استراحت داراي معیارهاي بهسازي و متناسب با تعداد کارگران می باشند </t>
  </si>
  <si>
    <t xml:space="preserve">محل شستشوي ظروف و ترولی داراي معیارهاي بهئاشتی می باشد ظروف ترجیحاً در ماشین ظرفشویی و یا ظرفشویی سه مرحله اي با حجم مناسب شسته می شوند </t>
  </si>
  <si>
    <t xml:space="preserve">ظروف پس از شسته شدن در محل مناسب نگهداري می شوند </t>
  </si>
  <si>
    <t xml:space="preserve">توالت، دستشویی، حمام و رختکن اختصاصی به تعداد و داراي شرایط بهداشتی وجود دارد </t>
  </si>
  <si>
    <t xml:space="preserve">مقررات بهداشتی و ضوابط مربوط به حمل ونقل،آماده سازي وتهیه، طبخ، نگهداري و توزیع موادغذایی رعایت می شود </t>
  </si>
  <si>
    <t xml:space="preserve">براي حمل و نقل و جابجایی هر نوع مواد غذایی از وسیله نقلیه مجاز و داراي شرایط بهداشتی استفاده می شود </t>
  </si>
  <si>
    <t xml:space="preserve">ضوابط بهداشتی مربوط به ظروف مورد استفاده رعایت می شود </t>
  </si>
  <si>
    <t xml:space="preserve">ضوابط بهداشتی مربوط به سطوح و میزهاي کار و قفسه ها رعایت می شود </t>
  </si>
  <si>
    <t xml:space="preserve">ظروف مورد استفاده براي بیماران عفونی گندزدایی می شود و یا از نوع یکبار مصرف مورد تایید می باشد  </t>
  </si>
  <si>
    <t xml:space="preserve">سالن هاي غذاخوري و محل سرو غذاي کارکنان داراي شرایط بهداشتی می باشد </t>
  </si>
  <si>
    <t xml:space="preserve">سالن غذاخوري مجهز به دستشویی و ظرفشویی مجزا براي استفاده کارکنان بیمارستان می باشد </t>
  </si>
  <si>
    <t xml:space="preserve">ضوابط و مقررات بهداشتی نگهداري مواد غذایی در انبارها و سردخانه هاي مواد غذایی (مواد پروتینی، سبزیجات ولبنیات) رعایت می شود </t>
  </si>
  <si>
    <t xml:space="preserve">میوه و سبزي خام مصرفی مطابق دستورالعمل هاي ابلاغی سالمسازي می شود </t>
  </si>
  <si>
    <t xml:space="preserve">مستندات رعایت اصول شناسایی خطرات و کنترل خطرات مواد غذایی (HACCP) وجود دارد[1] </t>
  </si>
  <si>
    <t xml:space="preserve">زنجیره گرم و سرد به تناسب مواد غذائی رعایت می شود </t>
  </si>
  <si>
    <t xml:space="preserve">از ورود افراد متفرقه به داخل آشپزخانه جلوگیري بعمل می آید  </t>
  </si>
  <si>
    <t xml:space="preserve">امکانات و تسهیلات لازم براي جلوگیري از انتقال آلودگی از کفش ها در ابتداي ورودي به واحد هایی نظیر محل طبخ، انبار و سردخانه مواد غذائی وجود دارد و رعایت می شود </t>
  </si>
  <si>
    <t xml:space="preserve">فرآیندآماده سازي، جابجایی، انبار کردن و توزیع غذا، ایمن وبهداشتی می باشد  </t>
  </si>
  <si>
    <t xml:space="preserve">مکانیزمهاي ایمن براي ورود و خروج به سردخانه وجود دارد (هرگز درب از داخل قفل نمی شود) </t>
  </si>
  <si>
    <t xml:space="preserve">محل طبخ غذا از گردش کار و چیدمان مناسب برخوردار می باشد (انبار، آماده سازي، محل پخت، محل توزیع،  ظرفشویی) </t>
  </si>
  <si>
    <t xml:space="preserve">از مواد غذایی غیر مجاز (نظیر نمک هاي تصفیه نشده، مواد غذائی فاقد پروانه، رنگ هاي غیر مجاز، جوش شیرین و ...) استفاده نمی شود </t>
  </si>
  <si>
    <t xml:space="preserve">محل تهیه و فروش مواد غذایی (نظیر بوفه و تریا) داخل بیمارستان بهداشتی می باشند و مواد غذایی مجاز عرضه می شوند </t>
  </si>
  <si>
    <t xml:space="preserve">جعبه کمکهاي اولیه با مواد و وسایل مورد نیاز در محل مناسب وجود دارد </t>
  </si>
  <si>
    <t xml:space="preserve">در صورت استفاده از ظروف یکبار مصرف از ظروف سلولزي استفاده شود </t>
  </si>
  <si>
    <t xml:space="preserve">براي حمل غذا از آسانسور اختصاصی استفاده می شود. </t>
  </si>
  <si>
    <t xml:space="preserve">آب و فاضلاب </t>
  </si>
  <si>
    <t>بهداشت آشپزخانه و مواد غذایی</t>
  </si>
  <si>
    <t xml:space="preserve">کف، سقف، دیوار، درب و پنجره رختشویخانه بهداشتی بوده و داراي فضاي کافی می باشد </t>
  </si>
  <si>
    <t xml:space="preserve">سرویس بهداشتی، رخت کن و محل استراحت براي کارکنان موجود و داراي شرایط بهداشتی می باشد </t>
  </si>
  <si>
    <t xml:space="preserve">در کلیه مراحل، لنژ کثیف با تمیز، عفونی با غیر عفونی و لنژ آغشته به مواد دفعی با سایر البسه تداخل نداشته و  ورودي وخروجی مجزا می باشد </t>
  </si>
  <si>
    <t xml:space="preserve">بهداشت و حفاظت فردي کارکنان در مراحل نگهداري، شستشو، گند زدایی، خشک کنی، اتوکشی و توزیع البسه و ملحفه رعایت می شود </t>
  </si>
  <si>
    <t xml:space="preserve">نظافت عمومی و اصول گندزدایی رعایت می شود </t>
  </si>
  <si>
    <t xml:space="preserve">تأسیسات، تجهیزات و ماشین آلات از نظر بهداشتی (شامل شرایط نصب،  ایمنی، رعایت عدم تداخل کثیف و تمیز ) مناسب می باشد </t>
  </si>
  <si>
    <t xml:space="preserve">نور، سرو صدا، رطوبت، تهویه و دما مناسب می باشد </t>
  </si>
  <si>
    <t xml:space="preserve">محل استقرار رختشویخانه مناسب می باشد(ارتباط مناسب با بخشها، عدم ایجاد مزاحمت براي مردم و بیماران ) </t>
  </si>
  <si>
    <t xml:space="preserve">محل نگهداري لنژ تمیزاز نظر قفسه بندي، دسته بندي و ارتباط با بخشها  مناسب می باشد </t>
  </si>
  <si>
    <t xml:space="preserve">انبار مناسب براي نگهداري مواد شوینده و گندزداها موجود می باشد </t>
  </si>
  <si>
    <t xml:space="preserve">ترالی حمل البسه، ملحفه و اقلام پارچه اي تمیز وکثیف کاملا از یکدیگر مجزا و قابل تشخیص و مناسب می با شد </t>
  </si>
  <si>
    <t xml:space="preserve">محل مناسب جهت شستشوي ترولی وجود دارد </t>
  </si>
  <si>
    <t xml:space="preserve">خیاط خانه داراي شرایط بهداشتی و ایمنی می باشد </t>
  </si>
  <si>
    <t xml:space="preserve">ثبت آمار ورود و خروج لنژ به تفکیک هر بخش انجام می شود  </t>
  </si>
  <si>
    <t xml:space="preserve">به پرسنل واحد در خصوص نحوه شستشو و گندزدایی آموزشهاي لازم ارائه شده است </t>
  </si>
  <si>
    <t xml:space="preserve">رختشویخانه </t>
  </si>
  <si>
    <t xml:space="preserve">کف کلیه بخشها سالم، بادوام، قابل شستشو، غیر قابل نفوذ به آب و بدون ترك خوردگی می باشد </t>
  </si>
  <si>
    <t xml:space="preserve">کلیه دیوارها سالم، فاقد شکستگی و ترك خوردگی،  تمیز، روشن، قابل شستشو و ضدعفونی، بدون خلل و فرج، تا ارتفاع حداقل 8/1 متر از کف از جنس مقاوم و صیقلی می باشد </t>
  </si>
  <si>
    <t xml:space="preserve">سقف کلیه قسمتها سالم، فاقد شکستگی و ترك خوردگی، تمیز و به رنگ روشن می باشد </t>
  </si>
  <si>
    <t xml:space="preserve">در اتاقهاي بستري، معاینه و تریتمنت دستشویی مناسب و بهداشتی وجود دارد </t>
  </si>
  <si>
    <t xml:space="preserve">کلیه پنجره هاي باز شو مجهز به توري سیمی ضد زنگ و حفاظ می باشد </t>
  </si>
  <si>
    <t xml:space="preserve">میزان نور طبیعی و مصنوعی اتاقهاي بستري بیماران مناسب می باشد </t>
  </si>
  <si>
    <t xml:space="preserve">کلیه تختخوابهاي بیماران سالم، بهداشتی، رنگ آمیزي شده یا استیل و مناسب می باشد  </t>
  </si>
  <si>
    <t xml:space="preserve">کلیه وسایل تخت بیماران واجد شرایط بهداشتی بوده،  بطور مرتب تعویض می شود </t>
  </si>
  <si>
    <t xml:space="preserve">پنجره هاي مشرف به کوچه ها و خیابانهاي پر سر و صدا مجهز به شیشه هاي دو جداره بوده و آسایش بیماران تضمین می شود </t>
  </si>
  <si>
    <t xml:space="preserve">کلیه توالت ها، دستشویی ها و حمامها بطور مرتب و حداقل در هر نوبت کاري نظافت و گندزدایی می شود </t>
  </si>
  <si>
    <t xml:space="preserve">محل مناسب و بهداشتی براي نگهداري و شستشوي وسایل نظافت (تی شویی) وجود دارد </t>
  </si>
  <si>
    <t xml:space="preserve">محل مناسب براي نگهداري مواد شوینده، ضدعفونی کننده و گندزدا وجود دارد </t>
  </si>
  <si>
    <t xml:space="preserve">ملحفه هاي عفونی و آغشته به مواد دفعی در کلیه بخش ها بطور جداگانه جمع آوري و با اصول بهداشتی به رختشویخانه حمل می شود </t>
  </si>
  <si>
    <t xml:space="preserve">سرویسهاي بهداشتی(توالت ، حمام و دستشوئی) با شرایط مطلوب (ایمنی و بهداشت) براي بیماران و کارکنان بطور مجزا تعبیه شده است </t>
  </si>
  <si>
    <t xml:space="preserve">مطابق برنامه ي زمانبندي، اتاقها و وسایل و تجهیزات آنها نظافت می شود </t>
  </si>
  <si>
    <t xml:space="preserve">سطوح، وسایل و تجهیزات متناسب با نوع کاربري گندزدایی می شود </t>
  </si>
  <si>
    <t xml:space="preserve">در  اتاق بیماران  گلدان هاي خاکدار وجود ندارد </t>
  </si>
  <si>
    <t xml:space="preserve">امکانات رفاهی مناسب براي بیمار (زنگ اخبار، کمد کوچک شخصی، میز غذا و کمدهاي کنار تخت) وجود دارد </t>
  </si>
  <si>
    <t xml:space="preserve">تهویه کلیه اتاقها مناسب و بهداشتی می باشد </t>
  </si>
  <si>
    <t xml:space="preserve">سیستم گرمایش و سرمایش اتاقها مطلوب می باشد </t>
  </si>
  <si>
    <t xml:space="preserve">کلیه اتاقهاي بیماران مجهز به یخچال اختصاصی با شرایط بهداشتی می باشد </t>
  </si>
  <si>
    <t xml:space="preserve">آب سردکن در بخشها و درمانگاهها پیش بینی شده است </t>
  </si>
  <si>
    <t>استانداردهاي حفاظتی و بهداشتی  در اتاق ایزوله (وضعیت تهویه، گردش کار پرسنل، وسایل حفاظت فردي پرسنل، دفع پسماند و ...) مراعات می شود</t>
  </si>
  <si>
    <t xml:space="preserve">محل مناسب براي نصب لگن شوي و نگهداري لگن ها/لگن خردکن وجود دارد </t>
  </si>
  <si>
    <t xml:space="preserve">در بخش هاي ویژه وضعیت فیزیکی، بهسازي وبهداشتی مناسب است   </t>
  </si>
  <si>
    <t xml:space="preserve">بخش عفونی کاملا از سایر بخشها مجزا می باشد </t>
  </si>
  <si>
    <t xml:space="preserve">تهویه بخش عفونی کاملا مجزا از سیستم تهویه عمومی بیمارستان بوده و بر اساس ضوابط بهداشتی می باشد </t>
  </si>
  <si>
    <t xml:space="preserve">آبدارخانه  داراي شرایط بهداشتی می باشد </t>
  </si>
  <si>
    <t xml:space="preserve">شرایط بهداشتی بخشها </t>
  </si>
  <si>
    <t xml:space="preserve">سقف کلیه قسمت ها سالم ، فاقد درز و شکاف بوده و با رنگ روغن یا بلاستیکی رنگ امیزي شود </t>
  </si>
  <si>
    <t xml:space="preserve">کف کلیه اتاقها و راهروها، هال و انبار باید سالم ، بدون درز و شکاف از جنس قابل شستشو باشد </t>
  </si>
  <si>
    <t xml:space="preserve">اتاقهاي نمونه برداري میکروب شناسی، شستشو و بیو شیمی باید داراي کفشوي مجهز به شترگلو باشد در غیر اینصورت وجود دستگاه اولتراویوله جهت ضدعفونی اجباري است </t>
  </si>
  <si>
    <t xml:space="preserve">محل اتصال کف به دیوارها حتی المقدور بدون زاویه و بصورت محدب باشد </t>
  </si>
  <si>
    <t xml:space="preserve">کف اتاق بیوشیمی باید از جنس مقاوم به مواد خورنده باشد </t>
  </si>
  <si>
    <t xml:space="preserve">سرویس هاي بهداشتی پرسنل و بیماران مجزا و متناسب با تعداد افراد باشد  </t>
  </si>
  <si>
    <t xml:space="preserve">درب و بنجره کلیه اتاق ها باید سالم ، رنگ آمیزي شده و مجهز به توري باشد </t>
  </si>
  <si>
    <t xml:space="preserve">شدت روشنایی نور طبیعی یا مصنوعی در کلیه اتاقها و سالن ها مناسب  باشد </t>
  </si>
  <si>
    <t xml:space="preserve">دوش اضطراري و چشم شوي باید در مکانی باشد که در شرایط اضطراري براحتی در دسترس همه کارکنان باشد( تعداد دوش ها و چشم شوي ها بسته به وسعت کار و فضاي فیزیکی آزمایشگاه دارد بخصوص  دربخش هایی که با مواد شیمیایی سوزاننده سر و کار دارند) </t>
  </si>
  <si>
    <t xml:space="preserve">سیستم سرمایش و گرمایش مناسب به گونه اي فراهم شود که ضمن فراهم کردن برودت وحرارت کافی از آلودگی هاي هواي داخل ساختمان جلوگیري شود </t>
  </si>
  <si>
    <t xml:space="preserve">وضعیت آزمایشگاه  از نظر  تهویه مناسب است </t>
  </si>
  <si>
    <t xml:space="preserve">اطاق کشت میکروبی بایستی مجهز به دستگاه هود استاندارد بوده به نحوي که لوله هدایت هواي دستگاه به ارتفاعی که بوي نامطبوع مزاحمتی براي ساکنین مجاور ایجاد نکند ادامه یابد و مجهز به فیلتر هپا باشد </t>
  </si>
  <si>
    <t xml:space="preserve">آزمایشگاه مجهز به سیستم  آشکارساز حریق باشد  </t>
  </si>
  <si>
    <t xml:space="preserve">کپسول هاي حریق و فایرباکس به تعداد کافی در محل مناسب نصب و داراي تاریخ انقضا مورد تایید باشد </t>
  </si>
  <si>
    <t xml:space="preserve">جعبه کمک هاي اولیه با مواد و وسایل موردنیاز موجود باشد </t>
  </si>
  <si>
    <t xml:space="preserve">صندلی ها، مبل ها، قفسه ها و میزها باید سالم ، رنگ آمیزي شده و تمیز با روکش قابل شستشو باشد </t>
  </si>
  <si>
    <t xml:space="preserve">دستورالعمل گندزدایی موجود و در محل مناسب نصب گردد </t>
  </si>
  <si>
    <t xml:space="preserve">وضعیت حمل و نگهداري موقت نمونه ها و نحوه جمع آوري و انتقال آنها در آزمایشگاه مناسب است </t>
  </si>
  <si>
    <t xml:space="preserve">اتوکلاو مناسب جهت استریل کردن محیط هاي کشت استفاده شده قبل از خروج وجود دارد </t>
  </si>
  <si>
    <t xml:space="preserve">عملکرد کیفیت دستگاه اتوکلاو بطور منظم کنترل و ثبت می شود. </t>
  </si>
  <si>
    <t xml:space="preserve">اتاقهاي نمونه برداري، کشت میکروبی، شستشو و بیوشیمی بایستی داراي دستشویی و اتاقهاي شستشو و بیوشیمی علاوه بر دستشویی، داراي ظرفشویی مناسب بوده و فاضلاب آنها به سیستم دفع فاضلاب ساختمان متصل و به روش بهداشتی دفع گردد. </t>
  </si>
  <si>
    <t xml:space="preserve">محلی مجزا جهت شستشو و استریل کردن وسایل آزمایشگاهی وجود داشته باشد. </t>
  </si>
  <si>
    <t xml:space="preserve">کلیه واحدهاي پرتوپزشکی نظیر رادیولوژي، سیتی اسکن، رادیو تراپی، آنژیوگرافی، پزشکی هسته اي، و واحدهاي پرتو هاي غیر یون ساز نظیر MRI، لیزر تراپی و UV تراپی داراي شرایط  بهسازي در برابر اشعه می باشند </t>
  </si>
  <si>
    <t xml:space="preserve">کلیه واحدهاي پرتوپزشکی نظیر رادیولوژي، سیتی اسکن، رادیو تراپی، آنژیوگرافی، پزشکی هسته اي، و واحدهاي پرتو هاي غیر یون ساز نظیر MRI، لیزر تراپی و UV تراپی داراي شرایط بهداشتی در برابر اشعه می باشند </t>
  </si>
  <si>
    <t xml:space="preserve">کلیه واحدهاي پرتوپزشکی نظیر رادیولوژي، سیتی اسکن،رادیوتراپی، آنژیوگرافی، پزشکی هسته اي و واحدهاي پرتو هاي غیر یون ساز نظیر MRI، لیزر تراپی و UV تراپی داراي شرایط  حفاظت در برابر اشعه می باشند.(براساس نظریه کارشناس بهداشت پرتوها) </t>
  </si>
  <si>
    <t xml:space="preserve">اصول حفاظت در برابر اشعه در کار با دستگاههاي قابل حمل رعایت می شود </t>
  </si>
  <si>
    <t xml:space="preserve">بخش و تجهیزات مولد اشعه یونیزان داراي مجوز کار با اشعه معتبر می باشند </t>
  </si>
  <si>
    <t xml:space="preserve">پرونده حفاظتی فردي شامل نتایج دزیمتري، معاینات و آزمایشات دوره اي کارکنان بخش وجود دارد </t>
  </si>
  <si>
    <t xml:space="preserve">کلیه پرتو کاران به دزیمتر فردي معتبر مجهز هستند </t>
  </si>
  <si>
    <t xml:space="preserve">دستگاههاي مولد اشعه داراي گواهی معتبر کنترل کیفی می باشند </t>
  </si>
  <si>
    <t xml:space="preserve">دستورالعمل ایمنی مقابله با حوادث پرتویی و پرتو گیري غیر مجازاحتمالی وجود دارد </t>
  </si>
  <si>
    <t xml:space="preserve">از وسایل حفاظت فردي و تجهیزات کمکی نگهدارنده بیمار  به تناسب بخش( نظیرروپوش سربی – شیلدهاي گناد و تیرویید در سایزهاي بزرگ ،متوسط و کوچک، دستکش سربی ، عینک سربی ، پاروان سربی ) استفاده می شود </t>
  </si>
  <si>
    <t xml:space="preserve">بخش رادیولوژي داراي تجهیزات فیلم لس است یا شرایط اختصاصی تاریکخانه (نظیر نور ، چراغها ، رطوبت و دما ، تاریخ تعویض داروها و تهویه) مناسب است  </t>
  </si>
  <si>
    <t xml:space="preserve">علائم هشدار دهنده راهنما و اطلاع رسانی مرتبط با حفاظت در برابر اشعه وجود دارد و در جاي مناسب نصب شده است </t>
  </si>
  <si>
    <t xml:space="preserve">کف اتاق هاي عمل داراي شرایط بهداشتی می باشد </t>
  </si>
  <si>
    <t xml:space="preserve">دیوارهاي اتاق هاي عمل داراي شرایط بهداشتی مناسب و تا سقف کاشی می باشد </t>
  </si>
  <si>
    <t xml:space="preserve">سقف اتاق هاي عمل داراي شرایط بهداشتی و مناسب می باشد </t>
  </si>
  <si>
    <t xml:space="preserve">کلید و پریزهاي برق اتاق هاي عمل داراي ضوابط بهداشتی و ایمنی و مجهز به سیستم ارت می باشد </t>
  </si>
  <si>
    <t xml:space="preserve">توالت ودستشویی و حمام بخش به تعداد کافی و در محل مناسب احداث و داراي شرایط بهداشتی می باشد </t>
  </si>
  <si>
    <t xml:space="preserve">توالت ها ، دستشویی ها و حمام هاي بخش (اتاق عمل) نظافت و با ماده مناسب گندزدایی می شود </t>
  </si>
  <si>
    <t xml:space="preserve">دماي بخش مناسب است وروزانه ثبت می شود </t>
  </si>
  <si>
    <t xml:space="preserve">رطوبت بخش مناسب است وروزانه ثبت می شود </t>
  </si>
  <si>
    <t xml:space="preserve">سیستم تهویه مناسب می باشد و داراي شرایط بهداشتی است </t>
  </si>
  <si>
    <t xml:space="preserve">برنامه منظم شستشو و گندزدایی بخش اتاق هاي عمل انجام می شود </t>
  </si>
  <si>
    <t xml:space="preserve">نمونه برداري از سطوح وتجهیزات مطابق دستورالعمل کشوري انجام و نتایج تحلیل می شود </t>
  </si>
  <si>
    <t xml:space="preserve">رختکن کارکنان به تعداد کافی،در محل مناسب وداراي شرایط بهداشتی می باشد </t>
  </si>
  <si>
    <t xml:space="preserve"> اتاق استریل فرعی در بخش در محل مناسب وجود دارد </t>
  </si>
  <si>
    <t xml:space="preserve">اتاق نگهداري وسائل استریل با قفسه بندي مناسب وجود دارد </t>
  </si>
  <si>
    <t xml:space="preserve">اتاق مخصوص نگهداري وسایل و مواد شوینده تمیز کننده و تجهیزات مکانیکی نظافت، در محل مناسب وجود دارد و تا سقف کاشی یا سنگ می باشد </t>
  </si>
  <si>
    <t xml:space="preserve">محل مناسب شستشوي پوتین ها ، کفش ها ، تی و امثالهم داراي شرایط بهداشتی می باشد </t>
  </si>
  <si>
    <t xml:space="preserve">اصل تفکیک فضاهاي کثیف،تمیزواستریل ازیکدیگررعایت میشود </t>
  </si>
  <si>
    <t xml:space="preserve">مسیرهاي ورودوخروج تجهیزات ولوازم اتاق عمل تداخل ندارد </t>
  </si>
  <si>
    <t xml:space="preserve">محل استراحت کادراتاق عمل داراي شرایط بهداشتی می باشد </t>
  </si>
  <si>
    <t xml:space="preserve">درب هاي بخش داراي شرایط بهداشتی می باشد. </t>
  </si>
  <si>
    <t xml:space="preserve">آبدارخانه بخش در محل مناسب با شرایط بهداشتی وجود دارد. </t>
  </si>
  <si>
    <t xml:space="preserve">ست شویی بخش در محل مناسب با شرایط بهداشتی وجود دارد. </t>
  </si>
  <si>
    <t xml:space="preserve">روشنایی بخش مطابق با استانداردهاي بهداشتی می باشد. </t>
  </si>
  <si>
    <t xml:space="preserve">مقررات بهداشتی وحفاظتی مربوط به بخش (نظیر قفسه هاي لباس، سینک اسکراب، وضعیت سطلها و شیرها و اطفاي حریق) مناسب است </t>
  </si>
  <si>
    <t xml:space="preserve">مسیرهاي ورود وخروج تجهیزات و لوازم آلوده از استریل  مجزا می باشد </t>
  </si>
  <si>
    <t>رختکن و سرویسهاي بهداشتی کارکنان داراي شرایط بهداشتی و در محل مناسب می باشد</t>
  </si>
  <si>
    <t xml:space="preserve"> بخش داراي وضعیت فیزیکی مناسب و بهداشتی و بهسازي می باشد </t>
  </si>
  <si>
    <t xml:space="preserve">کف بخش داراي شرایط بهداشتی می باشد. </t>
  </si>
  <si>
    <t xml:space="preserve">دیوار و درب بخش داراي شرایط بهداشتی می باشد. </t>
  </si>
  <si>
    <t xml:space="preserve">سقف بخش داراي شرایط بهداشتی می باشد. </t>
  </si>
  <si>
    <t xml:space="preserve">برنامه منظم شستشو و گندزدایی سطوح در بخش وجود دارد. </t>
  </si>
  <si>
    <t xml:space="preserve">دما بخش مطابق با استانداردهاي بهداشتی می باشد </t>
  </si>
  <si>
    <t xml:space="preserve">رطوبت بخش مطابق با استانداردهاي بهداشتی می باشد </t>
  </si>
  <si>
    <t xml:space="preserve">ارتباط CSSD با بخش اتاق عمل اصولی می باشد </t>
  </si>
  <si>
    <t xml:space="preserve">منطقه تمیز از منطقه بسته بندي ، استریل کردن و انبار داري جدا شده است </t>
  </si>
  <si>
    <t xml:space="preserve">قسمت شستشو و بسته بندي بصورت تکفیک شده از هم با شرایط بهداشتی وجود دارد. </t>
  </si>
  <si>
    <t xml:space="preserve">بسته بندي وسایل بصورت اصولی انجام می شود و کنترل می گردد. </t>
  </si>
  <si>
    <t xml:space="preserve">دستگاههاي اتوکلاوداراي دو درب است به نحوي که از یک طرف بار گیري و از سمت دیگر تخلیه  انجام می شود  </t>
  </si>
  <si>
    <t xml:space="preserve">تهویه هواي بخش مناسب است </t>
  </si>
  <si>
    <t xml:space="preserve">تمام وسایل استریل شده بالاتر از سطح زمین و در قفسه هاي مناسب انبارداري می شود.  </t>
  </si>
  <si>
    <t xml:space="preserve">وسایل استریل شده بصورت جداگانه و مستقل از سایر تجهیزات و وسایل انبارداري می شود . </t>
  </si>
  <si>
    <t xml:space="preserve">تمام کارکنان از لباس لوازم حفاظت فردي (...) مناسب استفاده میکنند  </t>
  </si>
  <si>
    <t xml:space="preserve">فرآیند استریلیزاسیون بنحو صحیح انجام می شود. </t>
  </si>
  <si>
    <t xml:space="preserve">ثبت مستندات مربوط به انجام فرآیند استریلیزاسیون وجود دارد </t>
  </si>
  <si>
    <t xml:space="preserve">سردخانه جسد داراي شرایط بهداشتی می باشد </t>
  </si>
  <si>
    <t xml:space="preserve">سردخانه جسد در محل مناسبی احداث شده است (دسترسی مناسب و به دور از انظار عمومی) </t>
  </si>
  <si>
    <t xml:space="preserve">تسهیلات نظافت وگند زدایی سطوح و تجهیزات در مجموعه سردخانه جسد وجود دارد </t>
  </si>
  <si>
    <t xml:space="preserve">اصول بهداشتی و نظافت در آمبولانسهاي مستقر در بیمارستان رعایت می شود و محل مناسبی با تسهیلات لازم براي شستشو و گندزدایی آمبولانس وجود دارد </t>
  </si>
  <si>
    <t xml:space="preserve">مقررات بهداشتی مرتبط با کنترل عفونت در بخش ها رعایت می شود  </t>
  </si>
  <si>
    <t xml:space="preserve">بخشهاي داخلی واطفال و عفونی داراي حداقل یک اتاق استاندارد ایزوله تنفسی با شرایط بهداشتی می باشد </t>
  </si>
  <si>
    <t xml:space="preserve">وضعیت فیزیکی،بهسازي و بهداشت اورژانس (از قبیل بهداشت فردي ،بهداشت ابزار و لوازم کار ، پسماندها ، فاضلاب ، آب) مناسب می باشد </t>
  </si>
  <si>
    <t xml:space="preserve">مواد و تجهیزات بهداشت محیط بیمارستان به نحوي که پاسخگوي نیازهاي فوري در حوادث ، بلایا و اقدامات اضطراري باشد(مانند کیتهاي کنترل کیفی آب،تجهیزات ،سموم،مواد گندزدا و ضدعفونی کننده ها) وجود دارد و ایمن نگهداري می شود </t>
  </si>
  <si>
    <t xml:space="preserve">سیستم ارجاع شبکه بهداشت در بیمارستان اجرا می شود </t>
  </si>
  <si>
    <t xml:space="preserve">شرایط محوطه و فضاهاي پیرامونی (فضاهاي سبز، مهد کودك، نمازخانه، پاویون پزشکان و کارکنان، رخت کن ها، پارکینگ و اماکن و محلهاي عمومی و ...) بهداشتی می باشد </t>
  </si>
  <si>
    <t xml:space="preserve">وسایل ایمنی و حفاظتی براي کارکنان تاسیسات وجود دارد </t>
  </si>
  <si>
    <t xml:space="preserve">برق اضطراري در بیمارستان پیش بینی شده است. </t>
  </si>
  <si>
    <t xml:space="preserve">گندزدایی امبولانس انجام می شود. </t>
  </si>
  <si>
    <t xml:space="preserve">سایر موارد </t>
  </si>
  <si>
    <t>استیریلیزاسیون مرکزی CSSD</t>
  </si>
  <si>
    <t xml:space="preserve">بخشهای اتاق عمل </t>
  </si>
  <si>
    <t xml:space="preserve">آزمایشگاه باید داراي اتاقها ولابراتورهاي به شرح زیر باشد: </t>
  </si>
  <si>
    <t xml:space="preserve">لیست بیماران پرخطر و اورژانس در گروههای مختلف پزشکی تعریف و مشخص شده است </t>
  </si>
  <si>
    <t xml:space="preserve">شناسایی منابع، امکانات و کارکنان مرتبط و انطباق آن با زمان حضور بیمار در اتاق عمل جراحی و شروع عمل </t>
  </si>
  <si>
    <t xml:space="preserve">آگاهی کارکنان از دستورالعمل الویت بندی و پذیرش بیماران و انطباق عملکرد بخش با دستورالعمل مربوطه </t>
  </si>
  <si>
    <t>برگه رضایت  آگاهانه جراحی  توسط افراد ذی صلاح اخذ و به صورت کامل موقع پذیرش در اتاق عمل در پرونده وجود دارد.</t>
  </si>
  <si>
    <t xml:space="preserve">تحویل بیمار به مسئول پذیرش اتاق عمل توسط پرستار مسئول مراقبت بیمار براساس اصول تحویل ایمن بیماران و برگه مراقبت قبل از عمل جراحی </t>
  </si>
  <si>
    <t>انتقال بیمار با ویلچر یا برانکارد به اتاق عمل " انتقال بیمار به صورت سرپایی به اتاق عمل ممنوع می باشد"</t>
  </si>
  <si>
    <t xml:space="preserve">حفظ حریم خصوصی و پوشش مناسب بیمار در حین انتقال </t>
  </si>
  <si>
    <t>تدوین دستورالعمل و شناسایی منابع، امکانات و کارکنان مرتبط</t>
  </si>
  <si>
    <t>تأمین منابع، امکانات و کارکنان مرتبط و اطلاع رسانی دستورالعمل به کارکنان مرتبط با استفاده از فایل الکترونیکی</t>
  </si>
  <si>
    <t>آگاهی کارکنان مرتبط از دستورالعمل و انطباق عملکرد کارکنان مرتبط با دستورالعمل از تاریخ ابلاغ</t>
  </si>
  <si>
    <t xml:space="preserve">برچسب گذاری و درج مشخصات (شناسه ها) صحیح نمونه های پاتولوژی با توجه به شناسه های دستبند شناسایی </t>
  </si>
  <si>
    <t>شناسایی نوع محلول های کاربردی برای نگه داری نمونه های پاتولوژی و محل نگه داشت آن</t>
  </si>
  <si>
    <t>انتقال نمونه های پاتولوژی از اتاق عمل به واحد پاتولوژی ( آزمایشگاه ) و تحویل نمونه های پاتولوژی به همراه بیمار ممنوع می باشد.</t>
  </si>
  <si>
    <t xml:space="preserve">ارتباط موثر بین بیمار و کادر تیم  اتاق عمل و ارائه توضیحات کافی و شفاف به بیمار توسط پزشک </t>
  </si>
  <si>
    <t>کاهش اضطراب بیماران در اتاق عمل بر اساس تمهیدات انجام گرفته</t>
  </si>
  <si>
    <t>وجود برگه های تکمیل شده  ارزیابی و مشاوره ی پیش از بیهوشی بیماران در پرونده</t>
  </si>
  <si>
    <t>پیش بینی بخش بستری بعد از عمل توسط متخصص بیهوشی  برای بیماران بدحال</t>
  </si>
  <si>
    <t>تحویل بیمار از اتاق عمل به بخش با رعایت اصول ایمنی و دستورات پزشکی و مدارک با درنظر گرفتن معبار ترخیص از ریکاوری (الدریت) با ثبت زمان</t>
  </si>
  <si>
    <t xml:space="preserve">رعایت پوشش مناسب و حریم خصوصی بیمار حین انتقال و یکی از کارکنان همگن واجد شرایط </t>
  </si>
  <si>
    <t>تأمین منابع، امکانات و کارکنان مرتبط ا طلاع رسانی دستورالعمل به کارکنان مرتبط</t>
  </si>
  <si>
    <t>وجود برنامه مدون جهت نظافت ،شست وشو و گندزدایی محیط اتاق عمل</t>
  </si>
  <si>
    <t xml:space="preserve">نوبت دهی و پذیرش در اتاق عمل ، با لحاظ وضعیت اورژانسی وعفونی و  پرخطر بودن بیماران صورت می پذیرد . </t>
  </si>
  <si>
    <t>بررسی وضعیت بیمار قبل از بیهوشی و ثبت آن در برگ بیهوشی  به صورت خوانا</t>
  </si>
  <si>
    <t xml:space="preserve">بررسی وضعیت بیمار حین بیهوشی و ثبت آن در برگ بیهوشی  به صورت خوانا </t>
  </si>
  <si>
    <t xml:space="preserve">بررسی وضعیت بیمار بعد از بیهوشی و ثبت آن در برگ مراقبت بعد از عمل به صورت خوانا </t>
  </si>
  <si>
    <t>متخصص بیهوشی تا زمان اتمام عمل ها در اتاق عمل  حضور دارد و دستور ترخیص بیمار را صادر می کند.</t>
  </si>
  <si>
    <t>ثبت دستورساعت خروج بیمار از اتاق عمل توسط متخصص بیهوشی در برگه مراقبت بعد از عمل</t>
  </si>
  <si>
    <t>بیماران با شرایط ایمن از اتاق عمل ترخیص و به بخش مرتبط منتقل می شوند.</t>
  </si>
  <si>
    <t>عملکرد پزشکان و کارکنان اتاق عمل حین و پس از پروسیجر جراحی منطبق بر دستورالعمل جراحی ایمن است</t>
  </si>
  <si>
    <t>تعیین فردی در هر عمل جراحی به عنوان مسئول چک لیست جهت قرائت و اخذ تأییدیه در سه مرحله جراحی ایمن</t>
  </si>
  <si>
    <t>فعال نمودن آلارم جدا شوندگی دستگاه های مانیتورینگ بیماران</t>
  </si>
  <si>
    <t>مدیریت کنترل مواجهه بیماران قبل از عمل جراحی با بیماران بدحال و پس از جراحی</t>
  </si>
  <si>
    <t>کنترل دارو و ملزومات مصرفی مورد نیاز بخش قبل از شروع هر شیفت با استفاده از چک لیست و تأیید توسط مسئول/سرپرستار</t>
  </si>
  <si>
    <t>وجود مانیتور غلظت سنج CO2 انتهای بازدمی(کاپنوگرافی) و وجود مانیتور و مستندات خلوص سنج O2 و مستندات مربوطه</t>
  </si>
  <si>
    <t xml:space="preserve">بررسی مستندات مربوط به فیلتر های تخصصی طبق دستورالعمل مربوط و ارزیابی کارشناسان مربوطه </t>
  </si>
  <si>
    <t xml:space="preserve">مشاهده ثبت دما و رطوبت </t>
  </si>
  <si>
    <t>رعایت عدم تداخل مسیرهای کثیف و تمیز( مسیر یک طرفه) در بخش اتاق های عمل و استریلیزاسیون مرکزی</t>
  </si>
  <si>
    <t>آگاهی کارکنان از نحوه دستورالعمل بازخوانی ست ها (RECALL)</t>
  </si>
  <si>
    <t xml:space="preserve">رعایت اصول آسپتیک در استفاده از پکهای استریل شده و عدم استفاده از قرص فرمولالئید </t>
  </si>
  <si>
    <t>وجود تجهیزات مازاد در اتاق پروسیجر جراحی همواره یک تهدید بالقوه ایمنی محسوب می شود  و حذف تجهیزات معیوب از اتاق پروسیجر</t>
  </si>
  <si>
    <t>انطباق عملکرد پزشکان و پرسنل اتاق عمل  با دستورالعمل های ابلاغی</t>
  </si>
  <si>
    <t xml:space="preserve">کاردان / کارشناس  هوشبری ریکاوری براساس تعداد عمل های جراحی و تعداد بیماران موجود است </t>
  </si>
  <si>
    <t xml:space="preserve">مشاهده مستندات و انطباق آن با تعداد اتاق های عمل فعال </t>
  </si>
  <si>
    <t>دستگاه الکتروشوک سالم و قابل شارژ  بر اساس تعداد اتاق های عمل فعال</t>
  </si>
  <si>
    <t xml:space="preserve">امکان دسترسی به ترالی احیا طبق دستورالعمل های ابلاغی </t>
  </si>
  <si>
    <t xml:space="preserve">آگاهی کارکنان مرتبط با تجهیزات احیا ی بیمار و چینش داروهای پرخطر و هشدار بالا و مشابه  </t>
  </si>
  <si>
    <t xml:space="preserve">بررسی و تحلیل گزارش ارزیابی اتاق عمل در دوره قبلی و انجام اقدامات اصلاحی انجام گرفته </t>
  </si>
  <si>
    <t>وجود وسایل حفاظت فردی و خط قرمز- تعویض کفش یا کاور- جدا بودن مسیر انتقال وسایل تمیز و کثیف و انطباق عملکرد پرسنل</t>
  </si>
  <si>
    <t>امکانات برای تجهیزات و لوازم استریل و غیراستریل به شکل جدا وجود دارد شامل ترالی های قابل شستشو با برچسب مشخص استریل و غیراستریل، (مسیر یک طرفه).ست های جراحی مورد نیاز (با توجه به تخصص هر اتاق عمل ) موجود باشد.</t>
  </si>
  <si>
    <t xml:space="preserve">    استاندارد تخت های ریکاوری به تخت های اتاق عمل رعایت شده است</t>
  </si>
  <si>
    <t xml:space="preserve">دستگاه بیهوشی سالم و امکانات اکسیژن تراپی </t>
  </si>
  <si>
    <t>دستگاه DC شوک سالم ئ ترالی احیای مجهز</t>
  </si>
  <si>
    <t>مانیتور علایم حیاتی  و ساکشن  به تعداد کافی</t>
  </si>
  <si>
    <t xml:space="preserve">سیستم گرمایشی و پتو به حد کافی </t>
  </si>
  <si>
    <t xml:space="preserve">امکانات شست شو ی دست </t>
  </si>
  <si>
    <t xml:space="preserve">زمان انتظار بیمار از زمان ورود به اتاق پذیرش تا انتقال به اتاق پروسیجر و اقدامات اصلاحی انجام شده در موارد لزوم با توجه به امکانات موجود پذیرش </t>
  </si>
  <si>
    <t xml:space="preserve">بررسی تعداد و علت کنسلی بیماران در بازده زمانی معین  و تحلیل آنها و اقدامات اصلاحی انجام شده زیر نظر کارشناس هماهنگ کننده ایمنی </t>
  </si>
  <si>
    <t xml:space="preserve">گزارش تحلیل نتایج در بازه زمانی معین و تحلیل آنها و اقدامات اصلاحی انجام شده زیر نظر کارشناس هماهنگ کننده ایمنی </t>
  </si>
  <si>
    <t>تعیین دامنه بهینگی اتاق عمل  و شاخص های مورد نظر و   تحلیل عوامل مخدوش کننده بهینگی</t>
  </si>
  <si>
    <t xml:space="preserve">محاسبه ظرفیت قابل استفاده از اتاق عمل با در نظر گرفتن  بیماران آورژانس - کیفیت - و ایمنی بیمار </t>
  </si>
  <si>
    <t>شناسایی عوامل کاهش دهنده ظرفیت قابل استفاده در اتاق عمل و بررسی و تحلیل آنها</t>
  </si>
  <si>
    <t>پایش شاخصهای ایمنی بیمار و گزارش نتایج و تحلیل دوره ای</t>
  </si>
  <si>
    <t>* وقایع ناخواسته ناشی از ارائه خدمات / مراقبت سلامت مطابق عوابط مربوط گزارش میشوند.</t>
  </si>
  <si>
    <t>وقایع ناخواسته ناشی از ارائه خدمات / مراقبت سلامت، شناسایی، پیشگیری و مدیریت می شوند. (وجود رویکرد عاری از سرزنش نابجا، منطبق بر نگرش سیستمیك و فرهنگ ایمنی بیمار جهت ترویج گزارش دهی وقایع ناخواسته از سوی تیم رهبری و مدیریت)</t>
  </si>
  <si>
    <t xml:space="preserve"> در صورت نیاز تجهیزات پشتیبان آماده به کار جایگزین می شوند.</t>
  </si>
  <si>
    <t xml:space="preserve">* برنامه ریزی دقیق پره آپ بیماران قبل از مداخلات تهاجمی و اعمال جراحی </t>
  </si>
  <si>
    <t>* قبل از هر مورد القای بیهوشی ارزیابی گازهای طبی، اتصالات و تجهیزات بیهوشی، تحت نظارت و تائید نهایی متخصص بیهوشی انجام می شود</t>
  </si>
  <si>
    <t>* تضمین ارائه مراقبتها و اقدامات بعد از انجام پروسیجر های تهاجمی و اعمال جراحی (آیا پزشك بیهوشی تا زمان حضور بیمار در ریکاوری اتاق عمل حضور دارد و دستور ترخیص بیمار را از ریکاوری صادر مینماید.)</t>
  </si>
  <si>
    <t>* بررسی وضعیت بیمار در طی بستری  توسط پزشک معالج انجام و ثبت شده است</t>
  </si>
  <si>
    <t xml:space="preserve">* فرآیتد مراقبت فیزیولوژیك و مانیتورینگ مداوم بیماران حاد در بخشهای ویژه و درخارج از بخشهای ویژه با شرایط مشابه بخش های ویژه ارائه میشود. </t>
  </si>
  <si>
    <t>* تامین امکانات تشخیصی و درمانی قابل ارائه بر بالین بیماران حاد به نحوی است که ضرورتی برای انتقال بیمار به خارج از بخش نیست.</t>
  </si>
  <si>
    <t>*  بیمارانی که احتمال وخامت حال آنها می رود در ارزیابیهای مستمر پرستاری و پزشکی شناسایی میشود و بر اساس آن برنامه ریزی میشود.</t>
  </si>
  <si>
    <t>* فرایند مشاوره های تخصصی اورژانسی و غیر اورژانسی</t>
  </si>
  <si>
    <t xml:space="preserve"> اجرای دستورالعمل مهار فیزیکی و شیمیایی .</t>
  </si>
  <si>
    <t>* وجود ترالی احیاء طبق آخرین دستورالعمل وزارت، حضور به موقع تیم احیاء بر بالین بیمار طبق برنامه تنظیمی</t>
  </si>
  <si>
    <t xml:space="preserve"> فرایند اعزام و ارجاع بیماران برابر ضوابط مربوط و رعایت اصول ایمنی بیمار</t>
  </si>
  <si>
    <t>وجود گواهی هموویژلانس معتبر</t>
  </si>
  <si>
    <t>* ثبت دمای کلیه یخچالها و فریزرها و هموشیکر پلاکت و وجود سیستم هشدار دهنده</t>
  </si>
  <si>
    <t>حداقل اطلاعات لازم بر روی برچسب کیسه های خون حداقل شامل نام و نام خانوادگی، نام پدر وکد انحصاری رایانه ای بیماردریافت کننده خون، وضعیت سازگاری، گروه خون و RH ، نام بخش مصرف کننده به صورت خوانا</t>
  </si>
  <si>
    <t xml:space="preserve">جداسازی و مشخص ساختن خون های کراس ماچ شده در یخچال به وسیله برچسب استاندارد </t>
  </si>
  <si>
    <t xml:space="preserve"> شناسایی، پیشگیری و مدیریت  عوارض و وقایع ناخواسته ناشی از انتقال خون و فراوردههای خونی و اقدامات اصلاحی</t>
  </si>
  <si>
    <t xml:space="preserve">پایش میزان خونهای برگشتی به آزمایشگاه بانك خون و گزارش نتایج پایش در کمیته طب انتقال خون و طراحی و اجرای اقدامات اصلاحی/ برنامه بهبود در صورت لزوم  </t>
  </si>
  <si>
    <t xml:space="preserve"> دستورالعمل داروهای با هشدار بالا/ مشابه/ مخدر با تمهیدات ویژه و ایمن در بخشها در مراحل نگهداری، تجویز و مصرف رعایت میشود</t>
  </si>
  <si>
    <t>فرایند دارودهی بیماران با رعایت اصول صحیح دارودهی</t>
  </si>
  <si>
    <t>پایش کیفیت فرایند گندزدایی محلولهای سطح بالا به صورت تصادفی در مقاطع زمانی مختلف با استفاده تستهای سواپینگ رایج بر اساس فرمولاسیون محلول</t>
  </si>
  <si>
    <t xml:space="preserve">رعایت تکنیك آماده سازی محلولها در محل استاندارد شامل تهویه استاندارد، استفاده از تجهیزات حفاظت فردی، نگهداری محلول در ظروف مناسب درب دار و از جنسی که پس از استفاده دچار خوردگی نشود </t>
  </si>
  <si>
    <t>توزیع و چینش کارکنان گروه پرستاری و مامایی با استفاده از روشهای علمی  برآورد کمی و کیفی صورت می پذیرد.</t>
  </si>
  <si>
    <t>شناسایی اقلام خاصی با احتمال نیاز به استریلیزاسیون فوری یا فهرست اقلام مورد نیاز بصورت تک پیچ</t>
  </si>
  <si>
    <t>آزمون ‏های اطمینان از عملکرد دستگاه‏ های استریل کننده برنامه‏ریزی و انجام می‏شود.</t>
  </si>
  <si>
    <t xml:space="preserve">استفاده از نشانگرهای شیمیایی کلاس 4 در هر بسته استریل برای کمتر از 12 قلم و کلاس 6 در هر بسته استریل برای بیش از 12 قلم </t>
  </si>
  <si>
    <t>سوابق عملکرد هر دستگاه استریل کننده موجود است و حداقل برای یک سال نگهداری می‏شود</t>
  </si>
  <si>
    <t xml:space="preserve">انبارش وسایل استریل به صورت جداگانه و مستقل در سطحی بالاتر از سطح زمین و در قفسه های مشبك با سطوح صاف </t>
  </si>
  <si>
    <t xml:space="preserve">تعریف مدت نگهداری و انقضای بسته های اقلام استریل با توجه به جنس پوشش بسته، تعداد لایه، نوع ابزار و شرایط نگهداری </t>
  </si>
  <si>
    <t xml:space="preserve">هرگونه جابجایی وسایل استریل شده با استفاده از جعبه های دربسته، ترالیهای کمددار/ کانتینرهای درب دار اختصاصی منطبق بر استانداردها </t>
  </si>
  <si>
    <t>نظارت بر عملکرد صحیح کاربران در استفاده و مراقبت از وسایل و بسته های استریل و انجام اقدام اصلاحی در موارد عدم انطباق</t>
  </si>
  <si>
    <t>واحد استریلیزاسیون مرکزی از ساختار استاندارد بهره مند است</t>
  </si>
  <si>
    <t>تخصیص فضای کافی به واحد استریلیزاسیون مرکزی 1 متر مربع به ازای هر تخت مصوب</t>
  </si>
  <si>
    <t>دیوارها و تجهیزات، قابل شستشو و غیر متخلخل و صاف و مقاوم در برابر شوینده ها میباشند</t>
  </si>
  <si>
    <t>خودرارزیابی وضعیت بهداشت دست بر اساس چارچوب خودارزیابی بهداشت دست2010 سازمان بهداشت جهانی</t>
  </si>
  <si>
    <t xml:space="preserve">بررسی و تحلیل نتایج در کمیته کنترل عفونت، به منظور پیگیری و انجام اقدام اصلاحی اثر بخش </t>
  </si>
  <si>
    <t xml:space="preserve">تجویز و مصرف آنتی بیوتیک ها با توجه به الگوی مقاومت میکروبی و اعمال محدودیت در موارد خاص برنامه‏ریزی و اجرا می‏شود. </t>
  </si>
  <si>
    <t>گزارش و تحلیل نتایج مقاومت میکروبی و پایش مصرف آنتی بیوتیک و طرح در کمیته پیشگیری و کنترل عفونت و طراحی اقدام اصلاحی</t>
  </si>
  <si>
    <t>جداسازی و مراقبت بیماران محتمل و مشکوک به بیمارهای واگیر مشمول نظام مراقبت، در کلیه بخشها/ بخش اورژانس بر اساس استاندارد</t>
  </si>
  <si>
    <t xml:space="preserve">ثبت کنترل خون و فرآورده های آن از نظر تاریخ انقضاء و اطمینان از عدم وجود فرآورده تاریخ انقضاء گذشته </t>
  </si>
  <si>
    <t xml:space="preserve">برچسب نمونه های آزمایش بانک خون حداقل شامل نام و نام خانوادگی و نام پدر و شماره انحصاری رایانه ای بیمار، نام بخش، ساعت و تاریخ نمونه گیری، نام نمونه گیر </t>
  </si>
  <si>
    <t>تعیین معیارهای پذیرش و رد نمونه توسط آزمایشگاه بانک خون</t>
  </si>
  <si>
    <t xml:space="preserve">ارزیابی معیارهای پذیرش و رد نمونه و الزامات هویتی بیمار و سایر مشخصات فنی در بدو ورود به آزمایشگاه بانک خون و در صورت عدم انطباق اخذ نمونه مجدد </t>
  </si>
  <si>
    <t>برچسب گذاری کیسه های خون در ابعاد متناسب و با حداقل اطلاعات الزامی به صورت خوانا</t>
  </si>
  <si>
    <t>زنجیره تحویل و انتقال کیسه های خون از بانک خون به بالین بیمار و بالعکس تحت کنترل و صیانت کامل از کیفیت و اطلاعات فرآورده</t>
  </si>
  <si>
    <t xml:space="preserve">آگاهی کارکنان آزمایش های بانک خون و انجام آزمایش ها مطابق دستورالعمل مربوط </t>
  </si>
  <si>
    <t xml:space="preserve">خریداری تجهیزات و وسایل تشخیص آزمایشگاهی از تامین کنندگان معتبر </t>
  </si>
  <si>
    <t>خریداری تجهیزات و وسایل تشخیص آزمایشگاهی  دارای تاییدیه معتبر کارکردی</t>
  </si>
  <si>
    <t xml:space="preserve">تامین کیت ها، معرف ها و محلول های تشخیصی و لوازم و تجهیزات لازم جهت آنجام آزمایش های بانک خون </t>
  </si>
  <si>
    <t xml:space="preserve">کنترل و نگهداری تجهیزات مختلف در آزمایشگاه بانک خون مطابق با توصیه سازنده بطور مرتبت و نگهداری سوابق آن ها </t>
  </si>
  <si>
    <t xml:space="preserve">تدوین دستورالعمل توسط مسئول فنی آزمایشگاه با مشارکت مسئول بانک خون و کارکنان مرتبط </t>
  </si>
  <si>
    <t xml:space="preserve">انجام کنترل کیفیت آزمایش های فعال و آنتی سرها در بانک خون، تفسیر نتایج و اعمال اقدامات اصلاحی در صورت ازوم و نگهداری سوابق کنترل کیفی </t>
  </si>
  <si>
    <t>شرکت آزمایشگاه بانک خون در برنامه ارزیابی خارجی کیفیت و استفاده از نتایج آن در بازنگری مدیریت کیفیت</t>
  </si>
  <si>
    <t xml:space="preserve">ثبت و نکهداری سوابق و نتایج برنامه ارزیابی خارجی کیفیت و اقدامات اصلاحی انجام شده با قابلیت بازیابی تا یکسال </t>
  </si>
  <si>
    <t xml:space="preserve">طرح تمامی وقایع ناخواسته ناشی از انتقال خون در کمیته طب انتقال خون </t>
  </si>
  <si>
    <t>تحلیل ریشه ای وقایع ناخواشته ناشی از انتقال خون</t>
  </si>
  <si>
    <t xml:space="preserve">طراحی و اجرای اقدامات اصلاحی / برنامه بهبود در صورت لزوم در کمیته طب انتقال خون </t>
  </si>
  <si>
    <t xml:space="preserve">اجرا و نهادینه شدن الزامات نظام مراقبت از خون (هموویژلانس) با استفاده از فرم های استاندارد در بیمارستان </t>
  </si>
  <si>
    <t xml:space="preserve">اخذ گواهی نامه استقرار نظام مراقبت از خون (هموویژولانس)با تاریخ معتبر از سازمان انتقال خون </t>
  </si>
  <si>
    <t>فعال بودن و استفاده از تمامی فرم های استاندارد نظام مراقبت از خون و ثبت دقیق اطلاعات مورد نیاز</t>
  </si>
  <si>
    <t>رعایت تمامی فرایند های مراقبت از خون در تمام سطوح آزمایشگاه بانک خون بخش های بالینی واتاق عمل و اورژانس</t>
  </si>
  <si>
    <t>استفاده از فرم استانداردگزارش عوارض ناخواسته احتمالی تزریق خون برای تمامی عوارض ناخواسته</t>
  </si>
  <si>
    <t>گزارش عوارض ناخواسته انتقال خون و فرآورده های خونی به سازمان انتقال خون حداکثر ظرف48ساعت از وقوع عارضه</t>
  </si>
  <si>
    <t xml:space="preserve">گذراندن دوره آموزشی هموویژلانس مورد تایید سازمان انتقال خون توسط پزشکان </t>
  </si>
  <si>
    <t>گذراندن دوره آموزشی هموویژلانس مورد تایید سازمان انتقال خون توسط پرستاران</t>
  </si>
  <si>
    <t>گذراندن دوره آموزشی هموویژلانس مورد تایید سازمان انتقال خون توسط پرسنل بانک خون</t>
  </si>
  <si>
    <t xml:space="preserve">پایش میزان خون های برگشتی  به آزمایشگاه  بانک خون به تفکیک بخش ها/گروه های تخصصی با محوریت کمیته طب انتقال خون </t>
  </si>
  <si>
    <t>ارزیابی دمای خون های برگشتی و اقدام اصلاحی در صورت لزوم</t>
  </si>
  <si>
    <t>گزارش نتایج پایش در کمیته طب انتقال خون و طراحی و اجرای اقدامات اصلاحی/برنامه بهبود در صورت لزوم</t>
  </si>
  <si>
    <t xml:space="preserve">حضور فعال و نظارت مسئول فنی آزمایشگاه بر فعالیت های آزمایشگاه در راستای پیاده سازی استانداردهای اختصاصی آزمایشگاه مرجع سلامت </t>
  </si>
  <si>
    <t xml:space="preserve">کسب امتیاز قابل قبول آزمایشگاه بر اساس چک لیست ارزیابی ابلاغ شده آزمایشگاه مرجع سلامت </t>
  </si>
  <si>
    <t xml:space="preserve">تنظیم قرارداد مکتوب با آزمایشگاه طرف قرارداد برای انجام آزمایش های ارجاعی مطابق " دستورالعمل ارجاع نمونه های بالینی " آزمایشگاه مرجع سلامت </t>
  </si>
  <si>
    <t xml:space="preserve">درج نحوه ارزیابی صلاحیت دوره ای آزمایشگاه ارجاع در مفاد قرارداد ارجاع </t>
  </si>
  <si>
    <t>انجام ارزیابی صلاحیت دوره ای آزمایشگاه ارجاع زیر نظر مسئول فنی آزمایشگاه ارجاع دهنده و نگهداری سوابق آن</t>
  </si>
  <si>
    <t>خریداری تجهیزات و وسایل تشخیص آزمایشگاهی از تامین کنندگان معتبر</t>
  </si>
  <si>
    <t>خریداری تجهیزات و وسایل تشخیص آزمایشگاهی دارای تاییدیه معتبر کارکردی</t>
  </si>
  <si>
    <t>تامین کیت ها ، معرف ها و محلول های تشخیصی و لوازم و تجهیزات لازم جهت انجام آزمایش در بخش های مختلف آزمایشگاه</t>
  </si>
  <si>
    <t xml:space="preserve">وجود دستورالعمل کاربری دستگاهها در بخش های مختلف آزمایشگاه </t>
  </si>
  <si>
    <t xml:space="preserve">آگاهی کارکنان از دستورالعمل و نحوه کاربری دستگاه ها </t>
  </si>
  <si>
    <t xml:space="preserve">کنترل و نگهداری تجهیزات مختلف در آزمایشگاه مطابق با توصیه سازنده بطور مرتب و نگهداری سوابق آنها </t>
  </si>
  <si>
    <t xml:space="preserve">ارائه راهنمائی های آمادگی بیمار قبل از جمع آوری نمونه به بیماران ، پزشکان ، و سایر کارکنان بالینی </t>
  </si>
  <si>
    <t>ارائه راهنمایی های جمع آوری نمونه هايی که توسط بيمار جمع آوری می شوند</t>
  </si>
  <si>
    <t>کسب اطمینان از رعایت آمادگیهای لازم بیمار قبل از جمع آوری نمونه بیماران بستری</t>
  </si>
  <si>
    <t xml:space="preserve">ارائه راهنمایی های جمع آوری انواع نمونه </t>
  </si>
  <si>
    <t xml:space="preserve">مدیریت و کنترل وسایل و ابزار نمونه برداری و ظروف لازم برای جمع آوری نمونه </t>
  </si>
  <si>
    <t xml:space="preserve">نمونه برداری توسط فرد ذیصلاح با رعایت تمام موازین نمونه برداری </t>
  </si>
  <si>
    <t>رعایت موازین کنترل عفونت و بهداشت دست توسط نمونه گیر</t>
  </si>
  <si>
    <t>تعیین معیارها رد یا قبول نمونه های مختلف توسط آزمایشگاه</t>
  </si>
  <si>
    <t xml:space="preserve">اطلاع رسانی و آگاهی بخش های بستری از معیارهای رد و قبول نمونه های آزمایش </t>
  </si>
  <si>
    <t xml:space="preserve">آگاهی کارکنان نمونه گیری و پذیرش  از معیارهای رد و قبول نمونه های آزمایش </t>
  </si>
  <si>
    <t xml:space="preserve">پذیرش نمونه های آزمایش با در نظر گرفتن معیارهای رد و قبول نمونه های آزمایش </t>
  </si>
  <si>
    <t xml:space="preserve">آگاهی کارکنان بالینی در بخش های بستری و کارکنان آزمایشگاه از راهنمای جمع آوری نمونه ها و سایر الزامات نمونه برداری </t>
  </si>
  <si>
    <t>رعایت موازین کنترل عفونت در نگهداری / انتقال نمونه های آزمایشگاهی از بخش های بستری به آزمایشگاه / از آزمایشگاه به سایر مراکز</t>
  </si>
  <si>
    <t xml:space="preserve">استفاده از ابزارهای معتبر خون گیری از بیماران با شیوه خلاء و خودکار برای نمونه های بیماران سرپائی </t>
  </si>
  <si>
    <t xml:space="preserve">استفاده از ابزارهای معتبر خون گیری از بیماران با شیوه خلاء و خودکار برای نمونه های بیماران بستری </t>
  </si>
  <si>
    <t>شناسایی بیماران طبق ضوابط ایمنی بیمار</t>
  </si>
  <si>
    <t xml:space="preserve">شناسایی فعال بیمار بر اساس دستورالعمل ابلاغی وزارت بهداشت </t>
  </si>
  <si>
    <t xml:space="preserve">استفاده از تجهیزات چاپ خودکار برچسب های آزمایش ها متصل به سامانه اطلاعات بیمارستان در پذیرش آزمایشگاه برای نمونه های سرپائی </t>
  </si>
  <si>
    <t xml:space="preserve">استفاده از تجهیزات چاپ خودکار برچسب های آزمایش ها متصل به سامانه اطلاعات بیمارستان در پذیرش آزمایشگاه برای نمونه های بستری و ارجاعی </t>
  </si>
  <si>
    <t>تعیین و ثبت حداقل دو شناسه منحصر به فرد مثل نام بیمار و کد اختصاصی ، برای شناسایی بیماران و سایر اطلاعات در برچسب گذاری نمونه</t>
  </si>
  <si>
    <t>ثبت تاریخ و زمان جمع آوری نمونه بر روی برچسب</t>
  </si>
  <si>
    <t xml:space="preserve">آگاهی کارکنان بالینی مسئول نمونه برداری در بخش های بستری از نحوه و الزامات برچشب گذاری نمونه های آزمایش </t>
  </si>
  <si>
    <t xml:space="preserve">برچسب گذاری نمونه های آزمایش بر بالین بیمار و پس از نمونه برداری و تخلیه نمونه در لوله آزمایش در بخش های بستری </t>
  </si>
  <si>
    <t xml:space="preserve">کسب اطمینان نمونه گیر از انطباق شناسه های مندرج بر روی دستبند شناسایی بیمار و برچسب ظروف حاوی نمونه و هویت شناسایی شده به صورت فعال و ایمن </t>
  </si>
  <si>
    <t xml:space="preserve">اطلاع رسانی و آگاهی کارکنان مسئول در بخش های بستری در خصوص نحوه بسته بندی و انتقال ایمن و امن نمونه های عفونی به آزمایشگاه </t>
  </si>
  <si>
    <t xml:space="preserve">آگاهی کارکنان مسئول در آزمایشگاه در خصوص نحوه بسته بندی و انتقال ایمن و امن نمونه های عفونی ارجاعی به آزمایشگاه های خارج از بیمارستان </t>
  </si>
  <si>
    <t xml:space="preserve">نگهداری / انتقال نمونه های عفونی از بخش ها به آزمایشگاه به روش ایمن و امن </t>
  </si>
  <si>
    <t>رعایت شرایط نگهداری و مدت زمان پایداری انواع نمونه ها و رعایت مبانی کنترل عفونت و الزامات ایمنی در نگهداری و انتقال نمونه های عفونی</t>
  </si>
  <si>
    <t xml:space="preserve">تدوین جدول راهنمای مدت پایداری انواع نمونه برای انجام آزمایش های مختلف و شرایط نگهداری نمونه ها از زمان جمع آوری تا هنگام انجام آزمایش </t>
  </si>
  <si>
    <t>اطلاع رسانی جدول  راهنمای مدت پایداری انواع نمونه برای انجام آزمایش های مختلف و شرایط نگهداری نمونه ها به بخش های بستری و اورژانس</t>
  </si>
  <si>
    <t>آگاهی کارکنان اورژانس ، بخش های بستری و کارکنان آزمایشگاه از مدت پایداری نمونه های مختلف و شرایط نگهداری نمونه ها قبل از انجام آزمایش</t>
  </si>
  <si>
    <t xml:space="preserve">استفاده از بسته بندی نمونه ها به روش استاندارد ( پوشش سه لایه ) برای انتقال نمونه های ارجاعی به خارج از بیمارستان طبق دستورالعمل ابلاغی </t>
  </si>
  <si>
    <t xml:space="preserve">رعایت فاصله زمانی قابل قبول از نمونه گیری تا انجام آزمایش بر اساس جدول راهنمای مدت پایداری انواع نمونه برای آزمایش های مختلف </t>
  </si>
  <si>
    <t>رعایت شرایط لازم برای نگهداری نمونه ها قبل از آزمایش در بخش های بستری و اورژانس بیمارستان و آزمایشگاه</t>
  </si>
  <si>
    <t>تدوین دستورالعمل نحوه انجام آزمایش ها در بخش های مختلف توسط مسئول فنی با مشارکت کارکنان آزمایشگاه و منطبق با استاندارد آزمایشگاه های پزشکی</t>
  </si>
  <si>
    <t>آگاهی کارکنان در بخش های مختلف آزمایشگاه و انجام آزمایش ها مطابق دستورالعمل مربوط</t>
  </si>
  <si>
    <t xml:space="preserve">ثبت نام و سری ساخت و تاریخ اعتبار کیت یا سایر معرف های مصرفی ، نام فرد انجام دهنده و ساعت انجام آزمایش در لیست کاری همان شیفت در هر نوبت کاری </t>
  </si>
  <si>
    <t>نگهداری سوابق فهرست کاری حداقل تا یک سال با امکان بازیابی مجدد</t>
  </si>
  <si>
    <t xml:space="preserve">تدوین دستورالعمل کنترل کیفیت بخش های فعال آزمایشگاه </t>
  </si>
  <si>
    <t>آگاهی کارکنان در بخش های مختلف از روش های اجرای کنترل کیفیت در بخش مربوط</t>
  </si>
  <si>
    <t xml:space="preserve">تامین و استفاده از نمونه های کنترل مناسب برای انجام برنامه کنترل کیفیت در بخش های مختلف آزمایشگاه </t>
  </si>
  <si>
    <t>اجرای برنامه کنترل کیفیت داخلی در بخش های مختلف آزمایشگاه در هر نوبت کاری به روش معتبر</t>
  </si>
  <si>
    <t xml:space="preserve">اجرای اقدامات اصلاحی متناسب در صورت قابل قبول نبودن نتایج کنترل کیفیت در هر یک از آزمایش ها </t>
  </si>
  <si>
    <t xml:space="preserve">نگهداری سوابق مربوط به اجرای برنامه کنترل کیفیت در بخش های مختلف و اقدامات اصلاحی متعاقب آن تا یک سال قابل بازیابی </t>
  </si>
  <si>
    <t xml:space="preserve">شرکت آزمایشگاه سه نوبت در سال در برنامه ارزیابی خارجی کیفیت </t>
  </si>
  <si>
    <t xml:space="preserve">آگاهی کارکنان مرتبط از نحوه تفسیر نتایج ارزیابی خارجی کیفیت و بررسی و تفسیر گزارشات برنامه ارزیابی خارجی کیفیت </t>
  </si>
  <si>
    <t xml:space="preserve">اقدام اصلاحی در صورت بدست آمدن نتایج غیر قابل قبول </t>
  </si>
  <si>
    <t>نگهداری سوابق و نتایج برنامه ارزیابی خارجی کیفیت و اقدامات اصلاحی انجام شده تا یک سال با قابلیت بازیابی</t>
  </si>
  <si>
    <t>تعیین دامنه یا مقادیر بحرانی آزمایش ها توسط آزمایشگاه با مشارکت پزشکان متخصص به تفکیک گروه ها و شرایط بالینی بیماران</t>
  </si>
  <si>
    <t xml:space="preserve">قرار گرفتن دامنه یا مقادیر بحرانی آزمایش ها در معرض دید کلیه کارکنان فنی و کارکنان پذیرش و نمونه گیری آزمایشگاه </t>
  </si>
  <si>
    <t xml:space="preserve">آگاهی کارکنان مرتبط از دامنه یا مقادیر بحرانی آزمایش ها </t>
  </si>
  <si>
    <t>تدوین دستورالعمل گزارش آنی نتایج بحرانی</t>
  </si>
  <si>
    <t xml:space="preserve">آگاهی کارکنان آزمایشگاه و بخش های بیمارستان از روند ارسال و دریافت گزارش نتایج بحرانی </t>
  </si>
  <si>
    <t xml:space="preserve">گزارش آنی نتایج بحرانی بیماران با استفاده از خط آزاد ارتباطی به بخش بستری </t>
  </si>
  <si>
    <t xml:space="preserve">کنترل مجدد نتایج بحرانی پس از اعلام اضطراری نتیجه اولیه به بخش </t>
  </si>
  <si>
    <t>تدوین جدول فهرست آزمایش های روتین غیر اورژانسی آزمایشگاه و زمان پاسخگوئی آن ها توسط آزمایشگاه و اطلاع رسانی به بخش های بستری و اورژانس</t>
  </si>
  <si>
    <t xml:space="preserve">گزارش نتایج آزمایش های روتین و غیر اورژانسی مطابق جدول زمان پاسخگوئی آن ها توسط آزمایشگاه </t>
  </si>
  <si>
    <t>تدوین جدول فهرست آزمایش های  اورژانس آزمایشگاه و زمان پاسخگوئی آن ها توسط آزمایشگاه و اطلاع رسانی به بخش های بستری و اورژانس</t>
  </si>
  <si>
    <t xml:space="preserve">گزارش نتایج آزمایش های  اورژانسی مطابق جدول زمان پاسخگوئی آن ها توسط آزمایشگاه </t>
  </si>
  <si>
    <t>آماده شدن و اطلاع رسانی نتایج آزمایش های روتین غیر اورژانسی و اورژانسی بدون تاخیر و بر اساس زمان بندی تعیین شده ( زمان چرخه کاری) توسط آزمایشگاه</t>
  </si>
  <si>
    <t>نظارت مسئول فنی آزمایشگاه بر رعایت زمان پاسخگوئی نتایج آزمایش های روتین و اورژانس و در صورت عدم انطباق انجام اقدام اصلاحی لازم</t>
  </si>
  <si>
    <t>تایید اولیه نتایج آزمایش ها توسط کارشناس مسئول تایید اولیه نتایج از بین گارشناسان در هر یک از بخش های آزمایشگاه</t>
  </si>
  <si>
    <t xml:space="preserve">تایید نهایی نتایج آزمایش ها توسط مسئول فنی بررسی شده و جهت صدور نتیج و یا دستور اخذ شرح حال ، تکرار آزمایش </t>
  </si>
  <si>
    <t xml:space="preserve">عدم ایجاد هرگونه اختلال / تاخیری در روند مراقبت و درمان به دلیل تاخیر در انجام آزمایش ها یا گزارش نتایج آنها </t>
  </si>
  <si>
    <t xml:space="preserve">تایید عملکرد قابل قبول آزمایشگاه در انجام و گزارش نتایج آزمایش های اورژانسی و غیر اورژانسی بدون اختلال / تاخیری در روند مراقبت و درمان بیماران توسط پزشکان </t>
  </si>
  <si>
    <t xml:space="preserve">در صورت وقوع خطای آزمایشگاهی ، بدون تحمیل هزینه به بیمار تکرار آزمایش و نگهداری نتایج تحلیل نهایی در سوابق آزمایشگاه </t>
  </si>
  <si>
    <t>بیمار ستان به منظور تحویل  ایمن بیماران بین تیم های بالینی و شیفت های مختلف دارای رویه های اجرایی / تثبیت شده است.</t>
  </si>
  <si>
    <t>حقوق گیرنده خدمت</t>
  </si>
  <si>
    <t xml:space="preserve">ب-6-1- تامین ملزومات پزشکی برای بیماران برنامه ریزی و مدیریت می شود.11  </t>
  </si>
  <si>
    <t>ب-6-1-1</t>
  </si>
  <si>
    <t xml:space="preserve">تامین ملزومات پزشکی مورد نیاز بیماران بستری در بخش ها در تمام ساعات شبانه روز  </t>
  </si>
  <si>
    <t xml:space="preserve">تامین ملزومات پزشکی مورد نیاز بیماران بستری در بخش اورژانس در تمام ساعات شبانه روز </t>
  </si>
  <si>
    <t>ب-6-1-2</t>
  </si>
  <si>
    <t>* ملزومات پزشکی استراتژیک  و ضروری در هریک از بخش ها متناسب با دامنه خدمات و فرمولاری تامین ، و در تمام ساعات شبانه روز  در دسترس فوری است . (سطح یک/ فرآیندی-عملکردی)</t>
  </si>
  <si>
    <t xml:space="preserve">تهیه فهرست و تامین ملزومات پزشکی استراتژیک هر یک از بخش ها در تمام ساعات شبانه روز </t>
  </si>
  <si>
    <t>تهیه فهرست و تامین ملزومات پزشکی ضروری هر یک از بخش ها در تمام ساعات شبانه روز</t>
  </si>
  <si>
    <t>ب-6-1-3</t>
  </si>
  <si>
    <t>در شرایط کمبود ملزومات پزشکی ، الویت بندی و مدیریت مصرف ، برنامه ریزی شده و بر اساس آن عمل می شود. (سطح دو/ فرآیندی-عملکردی)</t>
  </si>
  <si>
    <t>شناسایی ملزومات پزشکی با احتمال و سابقه کمبود موقت در بازار</t>
  </si>
  <si>
    <t>تعیین نقطه سفارش متناسب با سوابق کمبود برای ملزومات پزشکی با سابقه کمبود موقت در بازار</t>
  </si>
  <si>
    <t>پیش بینی راه کارهای کنترل موجودی ملزومات پزشکی استراتژیک</t>
  </si>
  <si>
    <t>تعیین شیوه های اطلاع رسانی به بخش ها در شرایط کمبودهای موقت ملزومات پزشکی</t>
  </si>
  <si>
    <t>ب-6-2-انبارش ، آماده سازی و توزیع ملزومات پزشکی براساس ضوابط و به صورت ایمن انجام می شود. 20.5</t>
  </si>
  <si>
    <t>ب-6-2-1</t>
  </si>
  <si>
    <t>* شرایط انبارش/نگهداری ملزومات پزشکی،براساس الزامات کارخانه سازنده و به صورت حفاظت شده و ایمن انجام می شود.(سطح یک/ ساختاری-فرآیندی-عملکردی)</t>
  </si>
  <si>
    <t xml:space="preserve">تامین منابع ، امکانات و کارکنان مرتبط برای انبارش ایمن ملزومات پزشکی </t>
  </si>
  <si>
    <t>شرایط انبارش ملزومات پزشکی ، بر اساس الزامات کارخانه سازنده</t>
  </si>
  <si>
    <t>مدیریت تاریخ انقضاء ملزومات پزشکی و مدیریت مصرف آن ها با روشی مدون و منظم</t>
  </si>
  <si>
    <t>ب-6-2-2</t>
  </si>
  <si>
    <t>* توزیع ملزومات پزشکی،براساس الزامات کارخانه سازنده و به صورت حفاظت شده و ایمن انجام می شود.(سطح یک/ فرآیندی-عملکردی)</t>
  </si>
  <si>
    <t>وجود برنامه مدون برای توزیع ملزومات پزشکی تحت نظارت مستقیم مسئول فنی / رئیس بخش مراقبت های دارویی</t>
  </si>
  <si>
    <t>توزیع ایمن ملزومات پزشکی ، بر اساس الزامات کارخانه سازنده</t>
  </si>
  <si>
    <t>ب-6-2-3</t>
  </si>
  <si>
    <t xml:space="preserve">       فراخوان ملزومات پزشکی، طبق ضوابط مربوط برنامه ریزی و انجام می شود .(سطح یک/ فرآیندی-عملکردی)</t>
  </si>
  <si>
    <t>اطلاع رسانی ملزومات پزشکی فراخوان شده به بخش/واحدها توسط مسئول فنی/ رئیس بخش مراقبت های داروئی</t>
  </si>
  <si>
    <t xml:space="preserve">نظارت بر جمع آوری فوری ملزومات پزشکی فراخوان شده </t>
  </si>
  <si>
    <t>ب-6-2-6</t>
  </si>
  <si>
    <t xml:space="preserve">انهدام ملزومات پزشکی تاریخ گذشته براساس دستورالعمل ابلاغی سازمان غذا و دارو </t>
  </si>
  <si>
    <t>عدم وجود هیچ مورد ملزومات پزشکی تاریخ گذشته در محدوده ملزومات پزشکی در حال مصرف و گردش کار</t>
  </si>
  <si>
    <t>ب-6-3-مسئول فنی بخش مراقبت های داروئی بر روند مراقبت های داروئی و ملزومات پزشکی در سطح بیمارستان نظارت می نماید . 18</t>
  </si>
  <si>
    <t>ب-6-3-1</t>
  </si>
  <si>
    <t>مراحل خرید و انبارش ایمن ملزومات پزشکی ، تحت نظارت مستقیم مسئول فنی بخش مراقبت های داروئی است .(سطح یک/ فرآیندی-عملکردی)</t>
  </si>
  <si>
    <t xml:space="preserve">نظارت مستقیم مسئول فنی/ رئیس بخش مراقبت های دارویی بر روند خرید ملزومات پزشکی </t>
  </si>
  <si>
    <t>نظارت مستقیم مسئول فنی/ رئیس بخش مراقبت های دارویی بر روند انبارش ایمن ملزومات پزشکی</t>
  </si>
  <si>
    <t xml:space="preserve">طراحی و اجرای اقدامات اصلاحی / برنامه بهبود در صورت بروز هرگونه عدم انطباق در مراحل خرید ملزومات پزشکی </t>
  </si>
  <si>
    <t>ثبت و نگهداری موارد عدم انطباق و اقدامات اصلاحی / برنامه بهبود اجرا شده در بخش مراقبت های داروئی</t>
  </si>
  <si>
    <t>ب-6-3-2</t>
  </si>
  <si>
    <t>مسئول فنی بخش مراقبت های داروئی به اطلاعات بیماران دسترسی داشته و در مدیریت مراقبت های داروئی از این اطلاعات استفاده می نماید.(سطح دو/ فرآیندی-عملکردی)</t>
  </si>
  <si>
    <t>دسترسی مدیر دارویی / مسئول فنی بخش مراقبت های دارویی به اطلاعات بیماران از طریق سامانه اطلاعات بیمارستان</t>
  </si>
  <si>
    <t>استفاده از اطلاعات بیماران در مدیریت مراقبت های دارویی و روند تجویز و مصرف ملزومات پزشکی</t>
  </si>
  <si>
    <t>ب-6-3-3</t>
  </si>
  <si>
    <t>* نسخه پیچی و توزیع ایمن ملزومات پزشکی ، تحت نظارت مستقیم مسئول فنی بخش مراقبت های داروئی است .(سطح دو/ فرآیندی-عملکردی)</t>
  </si>
  <si>
    <t>نظارت بر انتقال اطلاعات کامل و دقیق ملزومات پزشکی از پرونده به سامانه اطلاعات بیمارستان توسط مسئول فنی بخش مراقبت های داروئی</t>
  </si>
  <si>
    <t>نظارت مسئول فنی بخش مراقبت های دارویی بر نحوه توزیع ملزومات پزشکی به بخش های بستری</t>
  </si>
  <si>
    <t>ب-6-3-4</t>
  </si>
  <si>
    <t>شناسائی و گزارش دهی عوارض/مشکل کیفی ملزومات پزشکی در فرم گزارش حوادث و مشکلات کیفی در ملزومات پزشکی در بخش ها</t>
  </si>
  <si>
    <t>ب-6-3-5</t>
  </si>
  <si>
    <t>* مصرف ایمن ملزومات پزشکی ، تحت نظارت مستقیم مسئول فنی بخش مراقبت های داروئی است .(سطح سه/ فرآیندی-عملکردی)</t>
  </si>
  <si>
    <t>نظارت مستقیم و میدانی مسئول فنی بخش مراقبت های دارویی بر نحوه مصرف ایمن ملزومات پزشکی صرفا یکبار مصرف</t>
  </si>
  <si>
    <t>نظارت مستقیم و میدانی مسئول فنی بخش مراقبت های دارویی بر نحوه مصرف ایمن ملزومات پزشکی با قابلیت مصرف مجدد</t>
  </si>
  <si>
    <t>ب-6-4-تجویز و مصرف منطقی دارو ، ملزومات و تجهیزات مصرفی پزشکی مدیریت می شود. 12</t>
  </si>
  <si>
    <t>ب-6-4-1</t>
  </si>
  <si>
    <t>فرمولاری ملزومات پزشکی بیمارستان در چارچوب فرمولاری کشوری تدوین و پزشکان به آن دسترسی دارند.(سطح دو/ فرآیندی-عملکردی)</t>
  </si>
  <si>
    <t>تدوین لیست فرمولاری بیمارستان در کمیته دارو و تجهیزات بیمارستان با محوریت مدیریت داروئی و در چارچوب ملزومات پزشکی مجاز</t>
  </si>
  <si>
    <t>وجود نام ، برند ، کمپانی سازنده و تعداد مصرف ماهیانه ملزومات پزشکی در لیست فرمولاری بیمارستان</t>
  </si>
  <si>
    <t>ابلاغ لیست فرمولاری به صورت فایل الکترونیکی به پزشکان و بخش های بالینی</t>
  </si>
  <si>
    <t>آگاهی پزشکان و کارکنان مرتبط بخش های بالینی از لیست فرمولاری بیمارستان</t>
  </si>
  <si>
    <t>بازنگری فرمولاری ملزومات پزشکی بیمارستان حداقل سالیانه و در فواصل زمانی کمتر با تشخیص کمیته دارو و تجهیزات</t>
  </si>
  <si>
    <t>ب-6-4-2</t>
  </si>
  <si>
    <t>خرید/مصرف ملزومات پزشکی ، در چارچوب فرمولاری بیمارستان است و هرگونه مصرف خارج از فرمولاری مدیریت می شود.(سطح سه/ فرآیندی-عملکردی)</t>
  </si>
  <si>
    <t xml:space="preserve">پیش بینی فرآیندی قابل کنترل توسط کمیته دارو و تجهیزات پزشکی برای مدیریت تجویز خارج از فرمولاری </t>
  </si>
  <si>
    <t>مدیریت هرگونه مصرف خارج از فرمولاری ملزومات و تجهیزات پزشکی بیمارستان با محوریت مسئول فنی / رئیس بخش مراقبت های دارویی</t>
  </si>
  <si>
    <t>تامین ملزومات و تجهیزات پزشکی خارج از فرمولاری بیمارستان ، با تایید صاحبان فرآیند و طبق فرآیند مصوب کمیته دارو و تجهیزات پزشکی</t>
  </si>
  <si>
    <t xml:space="preserve">ثبت سوابق خرید/مصرف خارج از فرمولاری ملزومات و تجهیزات پزشکی بیمارستان </t>
  </si>
  <si>
    <t>طرح و تصمیم گیری در زمینه ممنوعیت خرید/مصرف خارج از فرمولاری بیمارستان ، الحاق ملزومات و تجهیزات پزشکی با تواتر بالا به فرمولاری بیمارستان</t>
  </si>
  <si>
    <t xml:space="preserve">مسئول فني واجد شرايط در تمام ساعات فعاليت داروخانه حضور دارد ؟ </t>
  </si>
  <si>
    <t>تامين  دارو برای بیماران برنامه ریزي  و مدیریت میشود</t>
  </si>
  <si>
    <r>
      <t>معرفی داروهای جدید و آموزش لازم در خصوص این داروها، توسط بخش مراقبتهای دارویی برای گروههای درمانی انجام میشود</t>
    </r>
    <r>
      <rPr>
        <b/>
        <sz val="12"/>
        <color theme="1"/>
        <rFont val="Calibri"/>
        <family val="2"/>
        <scheme val="minor"/>
      </rPr>
      <t>.</t>
    </r>
  </si>
  <si>
    <r>
      <t>شرایط انبارش/نگهداری دارو، براساس الزامات کارخانه سازنده و بصورت حفاظت شده وایمن انجام میشود</t>
    </r>
    <r>
      <rPr>
        <b/>
        <sz val="12"/>
        <color theme="1"/>
        <rFont val="Calibri"/>
        <family val="2"/>
        <scheme val="minor"/>
      </rPr>
      <t>.</t>
    </r>
  </si>
  <si>
    <t>مسئول فنی/رئیس بخش مراقبتهای دارویی بر کیفیت انبارش به صورت مدون وبرنامه ریزی شده نظارت نموده و در صورت مشاهده هرگونه عدم انطباق،  اقدامات اصلاحی موارد را با ذکر اقدام اصلاحی در سوابق انبار ثبت و نگهداری نماید</t>
  </si>
  <si>
    <t>توزیع دارو، ملزومات و تجهیزات مصرفی پزشکی، بر اساس ا لزامات کارخانه سازنده و به صورت حفاظت شده و ایمن ا نجام میشود</t>
  </si>
  <si>
    <r>
      <t>فراخوان دارو و تجهیزات مصرفی پزشکی طبق ضوابط مربوط برنامه ریزی و انجام میشود</t>
    </r>
    <r>
      <rPr>
        <b/>
        <sz val="12"/>
        <color theme="1"/>
        <rFont val="Calibri"/>
        <family val="2"/>
        <scheme val="minor"/>
      </rPr>
      <t>.</t>
    </r>
  </si>
  <si>
    <r>
      <t>داروهای“با هشدار بالا“به صورت ایمن نگهداری و توزیع میشوند</t>
    </r>
    <r>
      <rPr>
        <b/>
        <sz val="12"/>
        <color theme="1"/>
        <rFont val="Calibri"/>
        <family val="2"/>
        <scheme val="minor"/>
      </rPr>
      <t>.</t>
    </r>
  </si>
  <si>
    <r>
      <t>آماده سازی داروهای پر خطر و سیتوتوکسیك با رعایت ضوابط مربوط و شرایط ایمن آماده سازی میشوند</t>
    </r>
    <r>
      <rPr>
        <b/>
        <sz val="12"/>
        <color theme="1"/>
        <rFont val="Calibri"/>
        <family val="2"/>
        <scheme val="minor"/>
      </rPr>
      <t>.</t>
    </r>
    <r>
      <rPr>
        <b/>
        <sz val="12"/>
        <color theme="1"/>
        <rFont val="B Nazanin"/>
        <charset val="178"/>
      </rPr>
      <t>( در مورد مراكز واجد بخش مربوطه )</t>
    </r>
  </si>
  <si>
    <t>انهدام داروها ي تاریخ مصرف گذشته با تدوین صورتجلسه برای هر مورد با حضور مسئول فنی داروخانه انجام میشود</t>
  </si>
  <si>
    <r>
      <t>انبار داروخانه فضای فیزیکی مستقل دارد و تحت کنترل است</t>
    </r>
    <r>
      <rPr>
        <b/>
        <sz val="12"/>
        <color theme="1"/>
        <rFont val="Calibri"/>
        <family val="2"/>
        <scheme val="minor"/>
      </rPr>
      <t>.</t>
    </r>
  </si>
  <si>
    <r>
      <t>مسئول فنی بخش مراقبتهای دارویی بر روند مراقبتهای دارویی در سطح بیمارستان نظارت مینماید</t>
    </r>
    <r>
      <rPr>
        <b/>
        <sz val="12"/>
        <color theme="1"/>
        <rFont val="Calibri"/>
        <family val="2"/>
        <scheme val="minor"/>
      </rPr>
      <t>.</t>
    </r>
  </si>
  <si>
    <t xml:space="preserve">نسخه پیچی و توزیع ایمن داروتحت نظارت مستقیم مسئول فنی بخش مراقبتهای دارویی انجام مي شود </t>
  </si>
  <si>
    <t>انجام تلفيق دارويي (شركت در دوره هاي تئوري و عملي )</t>
  </si>
  <si>
    <t>رعايت دستورالعمل ميزوپروستول</t>
  </si>
  <si>
    <t>رعايت طرح دارويار</t>
  </si>
  <si>
    <r>
      <t xml:space="preserve">كار با سامانه </t>
    </r>
    <r>
      <rPr>
        <b/>
        <sz val="12"/>
        <color theme="1"/>
        <rFont val="Calibri"/>
        <family val="2"/>
        <scheme val="minor"/>
      </rPr>
      <t xml:space="preserve">ttac </t>
    </r>
    <r>
      <rPr>
        <b/>
        <sz val="12"/>
        <color theme="1"/>
        <rFont val="B Nazanin"/>
        <charset val="178"/>
      </rPr>
      <t xml:space="preserve"> و رعايت دستورالعمل هاي مربوطه </t>
    </r>
  </si>
  <si>
    <t xml:space="preserve">تشكيل كميته دارو و حضور مسئول فني </t>
  </si>
  <si>
    <t>آیا واحد مددکاری اجتماعی دارای اتاق مجزا و مستقل از سایر کادر درمان دارد؟</t>
  </si>
  <si>
    <t>ب - 9-2-1 * مدیریت و احراز هویت نمونه، کیسه خون و فرآورده های خونی تحت کنترل است(سطح یک)</t>
  </si>
  <si>
    <t>ب - 9-2-2 * کیسه های خون و فرآورده های خونی برچسب گذاری شده و تحت نظارت و کنترل هستند.(سطح یک)</t>
  </si>
  <si>
    <t>ب - 9-3-1 نحوه انجام آزمایش های بانک خون بر اساس روش های مدون و با استفاده از کیت و مواد مصرفی معتبر برنامه ریزی و انجام می شود.(سطح یک)</t>
  </si>
  <si>
    <t>ب-9-3-2 کنترل کیفیت آزمایش ها به صورت مدون در بانک خون انجام و ضمن ثبت و تفسیر نتایج اقدامات اصلاحی موثر به عمل می آید(سطح دو)</t>
  </si>
  <si>
    <t>ب -9-4-1 * وقایع ناخواسته ناشی از انتقال خون و فرآورده های خونی شناسایی، پیشگیری و مدیریت می شوند.(سطح یک)</t>
  </si>
  <si>
    <t>ب - 9-4-2 * بیمارستان دارای گواهی استقرار نظام مراقبت از خون از سازمان انتقال خون است(سطح دو)</t>
  </si>
  <si>
    <t>ب-9-4-3*بیمارستان از فرم های استندارد نظام مراقبت از خون استفاده می نماید و مندرجات آن تکمیل می شود(سطح دو)</t>
  </si>
  <si>
    <t>ب-9-4-4عوارض ناخواسته انتقال خون و فرآورده های خونی با استفاده از فرم های نظام مراقبت از خون گزارش می شود(سطح دو)</t>
  </si>
  <si>
    <t>ب-9-4-5 پزشکان پرستاران و پرسنل بانک خون دوره آموزشی نظام مراقبت از خون را گذرانده اند(سطح دو)</t>
  </si>
  <si>
    <t>ب-9-4-6میزان مصرف و خون های برگشتی از بخش های بالینی به بانک خون پایش و مدیریت می شود(سطح دو)</t>
  </si>
  <si>
    <t xml:space="preserve">امتیاز مکتسبه نظارت </t>
  </si>
  <si>
    <r>
      <t xml:space="preserve">دانشگاه علوم پزشکی و خدمات بهداشتی درمانی تبریز
</t>
    </r>
    <r>
      <rPr>
        <sz val="12"/>
        <color rgb="FFFF0000"/>
        <rFont val="B Titr"/>
        <charset val="178"/>
      </rPr>
      <t>چک لیست ارزیابی ایمنی بیمار و تعالی بالینی</t>
    </r>
  </si>
  <si>
    <t xml:space="preserve"> بهداشت حرفه ای </t>
  </si>
  <si>
    <r>
      <t xml:space="preserve">دانشگاه علوم پزشکی و خدمات بهداشتی درمانی تبریز
</t>
    </r>
    <r>
      <rPr>
        <sz val="12"/>
        <color rgb="FFFF0000"/>
        <rFont val="B Titr"/>
        <charset val="178"/>
      </rPr>
      <t xml:space="preserve">چک لیست ارزیابی مراقبتهای جراحی و  بیهوشی </t>
    </r>
  </si>
  <si>
    <t>پرونده سلامت شغلی براي پرسنلی که مشمول قانون کار هستند (از جمله کارکنان لنژ، CSSD و خدماتی و ...) وجود دارد</t>
  </si>
  <si>
    <t xml:space="preserve">زباله هاي نوك تیز و برنده (اعم ازسوزن ، سرنگ، تیغ جراحی و...) در جعبه یا محفظه هاي استاندارد(Safety box) جمع آوري می شود </t>
  </si>
  <si>
    <t xml:space="preserve">درب کیسه پسماند و S.B پس از پرشدن سه چهارم ظرفیت  آنها بسته می شود </t>
  </si>
  <si>
    <t xml:space="preserve">برچسب کیسه ها وS.B محتوي انواع پسماند مطابق ضوابط می باشد </t>
  </si>
  <si>
    <t xml:space="preserve">کیفیت آب بیمارستان با استانداردهاي کشوري آب آشامیدنی(استانداردهاي 1011 و 1053 آب آشامیدنی) مطابقت دارد.  </t>
  </si>
  <si>
    <t xml:space="preserve">کلرسنجی بصورت روزانه حداقل 3 نمونه در روز انجام و نتایج آن ثبت می شود ( کیت کلرسنج مورد تایید باشد) </t>
  </si>
  <si>
    <t xml:space="preserve">مخزن ذخیره آب با شرایط بهداشتی براي تأمین آب بیمارستان به مدت حداقل 24 ساعت در مواقع بحران ، بطوریکه آب مخزن ذخیره دائماً درحال گردش باشد، وجود دارد </t>
  </si>
  <si>
    <t xml:space="preserve">خروجی فاضلاب بیمارستان با استانداردهاي محیط زیست مطابقت دارد (حداقل 2 بار در سال با فاصله 6 ماهه پایش می شود) </t>
  </si>
  <si>
    <t xml:space="preserve">شدت روشنایی نور طبیعی یا مصنوعی آشپزخانه 100 تا 200 لوکس می باشد </t>
  </si>
  <si>
    <t xml:space="preserve">اتاق تزریقات و پانسمان، CPR، جراحی سرپایی، سرویسهاي بهداشتی، اتاق کار کثیف، فضاهاي تمیز و استریل (آشپزخانه، اتاق عمل، رختشویخانه و ...) تا زیر سقف سنگ یا کاشی می باشد  </t>
  </si>
  <si>
    <t xml:space="preserve">جداسازي سطوح تمیز با کثیف با تعبیه خط قرمز در بخشهاي حساس (نظیر NICU, ICU, دیالیز) انجام و از ورود افراد متفرقه جلوگیري بعمل می آید  </t>
  </si>
  <si>
    <t xml:space="preserve">در بخش هاي ویژه (نظیر بخش هاي: NICU , CCU , ICU ) نظافت مستمر وگندزدایی بصورت روتین و دوره اي انجام می شود  </t>
  </si>
  <si>
    <t xml:space="preserve">بخش ICU داراي اتاق پیش ورودي با دستشویی/ اسکراب مناسب می باشد </t>
  </si>
  <si>
    <t xml:space="preserve">1- دفتر بذیرش 2- اتاق انتظار 3- اتاق بیوشیمی 4- اتاق هماتولوژي 5- اتاق سرولوژي 6– اتاق کشت میکروبی   7–اتاق انگل شناسی 8–اتاق شستشوي وسایل آزمایشگاه  9–نمونه برداري و نگهداري نمونه 10–رختکن 11– انبار وسایل آزمایشگاه 12–تی شویی 13–حمام  14– سرویس هاي بهداشتی 15- پاتولوژي </t>
  </si>
  <si>
    <t xml:space="preserve">دیوار قسمت هاي 3 – 4 – 5 – 6 – 7 – 8 – 9 – 13- 14 - 15 از کف تا زیر سقف کاشیکاري و دیوار سایر قسمت ها صاف ، فاقد درز و شکاف تا ارتفاع 80 / 1 متر کاشیکاري و بالاتر از آن با رنگ قابل شستشو رنگ آمیزي گردد </t>
  </si>
  <si>
    <r>
      <t>گواهینامه اموزش بهداشت عمومی افراد مشمول</t>
    </r>
    <r>
      <rPr>
        <b/>
        <vertAlign val="superscript"/>
        <sz val="11"/>
        <color rgb="FF000000"/>
        <rFont val="B Nazanin"/>
        <charset val="178"/>
      </rPr>
      <t>1</t>
    </r>
    <r>
      <rPr>
        <b/>
        <sz val="11"/>
        <color rgb="FF000000"/>
        <rFont val="B Nazanin"/>
        <charset val="178"/>
      </rPr>
      <t xml:space="preserve"> در پرونده پرسنلی آنها وجود دارد</t>
    </r>
  </si>
  <si>
    <r>
      <t>سطلهاي زباله سالم، درب دار و پدالی  ضد زنگ، قابل شستشو با حجم و تعداد مناسب، مجهز به کیسه زباله سالم، مقاوم،</t>
    </r>
    <r>
      <rPr>
        <sz val="11"/>
        <color theme="1"/>
        <rFont val="B Nazanin"/>
        <charset val="178"/>
      </rPr>
      <t xml:space="preserve"> </t>
    </r>
    <r>
      <rPr>
        <b/>
        <sz val="11"/>
        <color rgb="FF000000"/>
        <rFont val="B Nazanin"/>
        <charset val="178"/>
      </rPr>
      <t xml:space="preserve">محکم و رنگ مناسب در بخشهاو اماکن مختلف  وجود دارد </t>
    </r>
  </si>
  <si>
    <r>
      <t>سطلهاي زباله ي بخشها (بجز اتاق جراحی) درب دار</t>
    </r>
    <r>
      <rPr>
        <b/>
        <sz val="11"/>
        <color rgb="FF002060"/>
        <rFont val="B Nazanin"/>
        <charset val="178"/>
      </rPr>
      <t>(</t>
    </r>
    <r>
      <rPr>
        <b/>
        <sz val="11"/>
        <color rgb="FF000000"/>
        <rFont val="B Nazanin"/>
        <charset val="178"/>
      </rPr>
      <t xml:space="preserve">پدالی و یا اتوماتیک) می باشند </t>
    </r>
  </si>
  <si>
    <r>
      <t>در مکان یابی جایگاه نگهداري موقت پسماند نکات ذیل رعایت گردیده است:</t>
    </r>
    <r>
      <rPr>
        <b/>
        <sz val="8"/>
        <color rgb="FF000000"/>
        <rFont val="B Nazanin"/>
        <charset val="178"/>
      </rPr>
      <t xml:space="preserve">دور از: محل خدمت کارکنان/ آشپزخانه/سیستم تهویه و تبرید/ محل رفت و درآمد پرسنل، بیماران و مراجعان/ دسترسی و حمل و نقل آسان/امکان بارگیري با کامیون، وانت و سایر خودروهاي باربري </t>
    </r>
  </si>
  <si>
    <r>
      <t>توزین وثبت دقیق انواع پسماندهاي تولیدي به صورت روزانه</t>
    </r>
    <r>
      <rPr>
        <b/>
        <sz val="11"/>
        <color rgb="FFFF0000"/>
        <rFont val="B Nazanin"/>
        <charset val="178"/>
      </rPr>
      <t xml:space="preserve"> </t>
    </r>
    <r>
      <rPr>
        <b/>
        <sz val="11"/>
        <color rgb="FF000000"/>
        <rFont val="B Nazanin"/>
        <charset val="178"/>
      </rPr>
      <t xml:space="preserve">انجام و مستندات آن موجود می باشد </t>
    </r>
  </si>
  <si>
    <r>
      <t>(نمونه برداري براي آزمایشات میکروبی حداقل در هر فصل یکبار و نمونه برداري براي ازمایشات شیمیایی حداقل هر شش ماه یکبار)</t>
    </r>
    <r>
      <rPr>
        <b/>
        <sz val="11"/>
        <color rgb="FFFF0000"/>
        <rFont val="B Nazanin"/>
        <charset val="178"/>
      </rPr>
      <t xml:space="preserve"> </t>
    </r>
  </si>
  <si>
    <r>
      <t>براي جلوگیري از حریق و انفجار و سایر خطرات احتمالی باید پیش بینی هاي لازم با توجه به حجم کار و نوع فعالیت و تعداد کارگران بعمل می آید</t>
    </r>
    <r>
      <rPr>
        <b/>
        <sz val="11"/>
        <color rgb="FFFF0000"/>
        <rFont val="B Nazanin"/>
        <charset val="178"/>
      </rPr>
      <t xml:space="preserve"> </t>
    </r>
  </si>
  <si>
    <r>
      <t xml:space="preserve">دانشگاه علوم پزشکی و خدمات بهداشتی درمانی تبریز
</t>
    </r>
    <r>
      <rPr>
        <b/>
        <sz val="12"/>
        <color rgb="FFFF0000"/>
        <rFont val="B Titr"/>
        <charset val="178"/>
      </rPr>
      <t>چک لیست ارزیابی آزمایشگاه تشخیص طبی</t>
    </r>
  </si>
  <si>
    <t>مراقبتهای جراحی و بیهوشی</t>
  </si>
  <si>
    <r>
      <t xml:space="preserve">دانشگاه علوم پزشکی و خدمات بهداشتی درمانی تبریز
</t>
    </r>
    <r>
      <rPr>
        <sz val="12"/>
        <color rgb="FFFF0000"/>
        <rFont val="B Titr"/>
        <charset val="178"/>
      </rPr>
      <t>چک لیست ارزیابی مدیریت تاسیسات</t>
    </r>
  </si>
  <si>
    <t>وجود نقشه های چون ساخت برای تاسیسات و محوطه ساختمان</t>
  </si>
  <si>
    <t>مکانیک 2 -   برق 1</t>
  </si>
  <si>
    <t>وجود نقشه های چون ساخت برای لوله کشی گاز محوطه</t>
  </si>
  <si>
    <t>وجود دارد 1 -  وجود ندارد 0</t>
  </si>
  <si>
    <t xml:space="preserve">وجود دارد و بازدید میشود2 -  وجود دارد و بازدید نمی شود   0             </t>
  </si>
  <si>
    <t>آیا کاتالوگ ، دستورالعملها ودفترچه راهنمای تجهیزات تاسیساتی در آرشیو بیمارستان وجود دارد</t>
  </si>
  <si>
    <t xml:space="preserve">چیلر  0/5 -  دیگ بخارومشعل  0/5 -  دیزل ژنراتور 0/5 -  هواساز  0/5                         </t>
  </si>
  <si>
    <t>تعمییر و نگهداشت تاسیسات چگونه است</t>
  </si>
  <si>
    <t>شرکت خصوصی 3 -  پرسنل تاسیسات بیمارستان 2 -   هیچ کدام   0</t>
  </si>
  <si>
    <t>آیا سرپرست نگهداشت ، تحصیلات مرتبط دارد؟</t>
  </si>
  <si>
    <t>لیسانس و بالاتر در تاسیسات  1 - فوق دیپلم 0/5 - سایر رشته ها 0</t>
  </si>
  <si>
    <t>چک لیست های کنترل ارسال شده مرتب آماده میشود</t>
  </si>
  <si>
    <t xml:space="preserve">کلیه تجهیزات برق و مکانیک (در غیر اینصورت نمره صفر اعمال خواهد شد)         </t>
  </si>
  <si>
    <t>آیا فشارمثبت و منفی در اتاقهای عمل   – تمیز-ایزوله –کثیف وCSR   صحیح است و فیلترهای دستگاه های هواسازهای فضاهای مذکور مطابق با چک لیست تعویض می گردد.</t>
  </si>
  <si>
    <t>عالی 3 – متوسط 2 – ضعیف 0</t>
  </si>
  <si>
    <t>آیا پرسنل تاسیسات لباس یکدست و متحد دارند</t>
  </si>
  <si>
    <t>بلی  1     -    خیر0</t>
  </si>
  <si>
    <t>آیا پرسنل تاسیساتی تحصیلات وآموزش  لازم را دارند(امتیاز نهایی حاصل میانگبن امتیاز ها)</t>
  </si>
  <si>
    <t>مدرک فوق دیپلم تاسیسات   2 -   دیپلم فنی1/5   -   مدرک حرفه و فن 1   -   ندارد    0</t>
  </si>
  <si>
    <t>سیستم آتش نشانی تر کاملا آماده است و منابع ذخیره آب مربوطه نیز آماده کار می باشد.</t>
  </si>
  <si>
    <t>آماده است  2  -     آماده نیست  0</t>
  </si>
  <si>
    <t xml:space="preserve">آیا بیمارستان دارای تیم آموزش دیده توسط سازمان آتش نشانی و همچنین رابطین دربخش ها می باشد.(داشتن تیم و گواهینامه برای هر یک از اعضای تیم ضروری است) </t>
  </si>
  <si>
    <t>بلی 2  -  خیر0</t>
  </si>
  <si>
    <t>کپسول های آتش نشانی بروز شده در تمامی محل های مورد نیاز موجود است</t>
  </si>
  <si>
    <t>مخزن ذخیره آب مصرفی به تعداد 2 عدد با بوستر پمپ آماده به کار وجود دارد</t>
  </si>
  <si>
    <t>آب مصرفی داخل مخزن ذخیره تست بهداشت محیط به لحاظ آلودگی دارد</t>
  </si>
  <si>
    <t xml:space="preserve">کارکرد اگزاست فنها </t>
  </si>
  <si>
    <t>عالی 2 – متوسط 1 – ضعیف 0</t>
  </si>
  <si>
    <t>وضعیت عدم هرگونه نشتی در موتورخانه</t>
  </si>
  <si>
    <t>کارکرد پمپ ها اعم از بالانس بودن، صذل، لرزش، نشتی و...</t>
  </si>
  <si>
    <t>عالی 1 – متوسط 0/5 – ضعیف 0</t>
  </si>
  <si>
    <t>کلیه لوله ها، کانال ها و تاسیسات موتورخانه عایق مناسب دارند</t>
  </si>
  <si>
    <t>عالی 2 –  متوسط 1 –  ضعیف 0</t>
  </si>
  <si>
    <t>کنترل کارکرد صحیح سختی گیر انجام می گیرد</t>
  </si>
  <si>
    <t>موتورخانه، اتاق هواساز، محل استقرار دیزل ژنراتور و کلیه فضاهای محل استقرار تجهیزات نظافت کلی دارد</t>
  </si>
  <si>
    <t>مخزن گازوئیل برای ذخیره سوخت مورد نیاز پر است</t>
  </si>
  <si>
    <t>دیگ بخار دارای دستگاه دی اریتور و دی ام زن می باشد و چک لیست آن موجود است</t>
  </si>
  <si>
    <t>سیستم ایمنی و اطفا حریق در موتورخانه موجود است</t>
  </si>
  <si>
    <t>کلیه لوله ها و شیر آلات وتجهیزات لیبل مربوطه را دارند</t>
  </si>
  <si>
    <t>تجهیزات و لوازم موردنیاز در تاسیسات وجود دارد - -حدید گیره - جعبه ابزار-دریل-ترانس -جوش—دستکش فازمتر 2000 - کفش ایمنی برق – کلاه ایمنی – حداقل یک دستگاه کامپیوتر یا لبتاب متصل به اینترنت</t>
  </si>
  <si>
    <t>رضایت کاربران از سیستم تهویه مطبوع بیمارستان</t>
  </si>
  <si>
    <t>سیستم زهکشی محوطه ونظافت منهول های فاضلاب و تمیزکاری پشت بام و مسیرهای آب باران</t>
  </si>
  <si>
    <t>اجرای تمهیدات اولیه کنترل مصرف انرژی اعم از اجرای نصب پرده هوا در ورودی، استفاده از تجهیزات دارای برچسب انرژی کم مصرف، استفاده از لامپهای کم مصرف و ...</t>
  </si>
  <si>
    <t>دو مداره بودن تغذیه برق بیمارستان یا داشتن فیدر اختصاصی بیمارستان</t>
  </si>
  <si>
    <t xml:space="preserve"> دارد 2 -   ندارد 0</t>
  </si>
  <si>
    <t>کنترل و چک لیست عملکرد صحیح چاه ارت</t>
  </si>
  <si>
    <t>وجود 2 دیزل ژنراتور یا بیشتر بصورت پارالل</t>
  </si>
  <si>
    <t>پایش معتبر دوره ای کارکرد سیستم اعلام حریق و اطفاء حریق توسط شرکت های ذی صلاح یا تهیه و بررسی چک لیست های مربوطه توسط مسئول تاسیسات</t>
  </si>
  <si>
    <t xml:space="preserve">پایش اعلام حریق 1   -   دیپلم اطفاء حریق   1      </t>
  </si>
  <si>
    <r>
      <t xml:space="preserve">داشتن استاندارد برای </t>
    </r>
    <r>
      <rPr>
        <b/>
        <u/>
        <sz val="12"/>
        <color theme="1"/>
        <rFont val="B Nazanin"/>
        <charset val="178"/>
      </rPr>
      <t>تمام</t>
    </r>
    <r>
      <rPr>
        <b/>
        <sz val="12"/>
        <color theme="1"/>
        <rFont val="B Nazanin"/>
        <charset val="178"/>
      </rPr>
      <t xml:space="preserve"> آسانسورها</t>
    </r>
  </si>
  <si>
    <t xml:space="preserve"> دارد 3 -   ندارد 0</t>
  </si>
  <si>
    <t>استاندارد بودن تابلوهای برق – نظافت آنها و وجود نقشه در داخل آن و عدم دستکاری آنها</t>
  </si>
  <si>
    <t>روشن بودن و آماده به کاربودن کلیه سیستم روشنایی</t>
  </si>
  <si>
    <t>عالی 2 – متوسط 1 – ضعیف 0/5</t>
  </si>
  <si>
    <t>آماده به کاربودن تابلوهای ایزوله و عدم وجود نشتی آنها در اتاق های عمل و بخش های ویژه</t>
  </si>
  <si>
    <t>وجود سیستم جایگزین پیجینگ بیمارستان – اینترکام –نرس کال</t>
  </si>
  <si>
    <t>تصفیه خانه فاضلاب فعال است وبرگه نتایج آزمایشات مربوط بطور منظم تهیه میشود</t>
  </si>
  <si>
    <t>فعال و برگه دارد یا مجوز دارد  2 -  فعال و برگه ندارد 1 - فعال نیست  0</t>
  </si>
  <si>
    <t xml:space="preserve">     آیا در سیستم نگهداشت سامانه cmms  پیاده شده است</t>
  </si>
  <si>
    <t>بلی 1– دردست اقدام 0/5– خیر0</t>
  </si>
  <si>
    <t xml:space="preserve">شاخص های ارزیابی عملکرد طبق سامانه cmms درشش ماهه گذشته  </t>
  </si>
  <si>
    <t>شاخص ارزیابی لاگ شیت از سامانه  cmms</t>
  </si>
  <si>
    <t>عالی 3 – متوسط 1 – ضعیف 0</t>
  </si>
  <si>
    <t xml:space="preserve">ثبت هزینه نگهداشت در سامانه cmms </t>
  </si>
  <si>
    <t xml:space="preserve">توجه:  1- درحال حاضر و تا زمان استقرار سامانه cmms  دربیمارستان های خصوصی درج تمام فعالیت های مربوط به نگهداشت و هزینه های مربوطه در سامانه اکسل به صورت منظم، لازم الاجراست ودر صورت انجام موارد فوق فقط امتیازردیف 43 اعمال و نمره کل ارزیابی در نظر گرفته شده در بیمارستان های خصوصی 78 است. لذا ساماندهی چک لیست ها و هزینه ها در اکسل، لازمه کسب نمره از ردیف مربوطه است.
2- در بند 38 مجوز امکان عدم استفاده از تصفیه خانه فاضلاب بیمارستانی بایستی ازشرکت آب فاضلاب استان اخذ گردد. بدیهی است امتیاز کامل در صورت معتبر بودن مجوز و دارا بودن برگه تائیدیه از سازمان محیط زیست منطقه، اعمال خواهد شد.
3- در صورتی که لوله کشی گاز محوطه از جنس پلی اتیلن باشد که نیاز به حفاظت کاتدیک ندارد، امتیاز ردیف مربوطه اعمال خواهد شد. </t>
  </si>
  <si>
    <t xml:space="preserve">تاسیسات </t>
  </si>
  <si>
    <r>
      <t xml:space="preserve">دانشگاه علوم پزشکی و خدمات بهداشتی درمانی تبریز
</t>
    </r>
    <r>
      <rPr>
        <sz val="12"/>
        <color rgb="FFFF0000"/>
        <rFont val="B Titr"/>
        <charset val="178"/>
      </rPr>
      <t xml:space="preserve">چک لیست ارزیابی کودکان 1-59 ماهه </t>
    </r>
  </si>
  <si>
    <t>ثـبـت اطـلاعـات  و داده های مراقبتی در پـرونـده و فـلو چــارت بـيـمـاران</t>
  </si>
  <si>
    <t>گـزارش پـرستاري در پروند ه</t>
  </si>
  <si>
    <t xml:space="preserve">گزارش پزشکی در پرونده بیمار </t>
  </si>
  <si>
    <t>نحوه ثــبــت  د ر كــارد كس و استفاده از کاردکس</t>
  </si>
  <si>
    <t>ثبت اطلاعات در دفاتر و فرمها</t>
  </si>
  <si>
    <t xml:space="preserve"> وسائل وتجهيـزا ت</t>
  </si>
  <si>
    <t>دارو و سرم  در ما ني</t>
  </si>
  <si>
    <t xml:space="preserve">رعایت مـــو  ا ز يـــن  ا يـــمـــنــي </t>
  </si>
  <si>
    <t>گزارش تغيير شيفت</t>
  </si>
  <si>
    <t xml:space="preserve">موازین کنترل عفونت     </t>
  </si>
  <si>
    <t>رعايت  موا زين بهداشت فردي</t>
  </si>
  <si>
    <t xml:space="preserve">رضایت بیماران و همراه </t>
  </si>
  <si>
    <t>ارزیابی فعالیت های آموزشی</t>
  </si>
  <si>
    <t>ارزیابی عملکرد سرپرستار در حیطه کنترل و نظارت</t>
  </si>
  <si>
    <t>مشخصات كامل بيمار و در صورت مجهول الهويه بودن، جنس و سن تقريبي کودک، بر روي سر برگ  اوراق پرونده و چارت ها بطور كامل ثبت می شود.</t>
  </si>
  <si>
    <t>در تشکیل پرونده از اوراق استاندارد کشوری استفاده شده است.</t>
  </si>
  <si>
    <t>فرم ارزیابی اولیه بیمار توسط کارشناس پرستاری، در محدوده زمانی تعیین شده توسط بیمارستان تکمیل شده است.</t>
  </si>
  <si>
    <t>نتایج تست های تشخیصی پاراکلینیک بر اساس تاريخ انجام در برگه هاي مربوطه در  پرونده الصاق شده است .</t>
  </si>
  <si>
    <t xml:space="preserve">دستورات وگزارشات پزشکی  با لحاظ ساعت و تاریخ ویزیت، ممهور به مهر و امضای پزشک می باشد. </t>
  </si>
  <si>
    <t>دستورات پزشك با ثبت تعداد موارد به حروف و درج ساعت و تاريخ توسط چك كننده امضاء شده و سپس با يك خط مستقيم به گونه اي بسته شده است كه جايي براي اضافه كردن دستورات     نمي باشد.</t>
  </si>
  <si>
    <t>علائم حیاتی، جذب و دفع و وزن بیمار در فواصل زمانی طبق دستور پزشک و با رنگ استاندارد ثبت شده است.</t>
  </si>
  <si>
    <t>برگه تریاژ بیمار بطور صحیح تکمیل شده است.</t>
  </si>
  <si>
    <t>گزارش های مراقبتی در برگه گزارش پرستاری و یا فلوچارت مراقبتی بصورت خوانا، متوالی، صرفا با خودکار آبی یا مشکی با ذکر تاریخ، ساعت و شیفت ثبت شده، فاقد فضای خالی است و موارد خطا به شیوه صحیح اصلاح شده است.</t>
  </si>
  <si>
    <t xml:space="preserve">تمامی اقدامات تشخیصی، درمانی و مشاوره ها با محوریت و هماهنگی پزشک معالج صورت گرفته و نتایج به ایشان اطلاع رسانی شده است. </t>
  </si>
  <si>
    <t xml:space="preserve">دستورات تلفنی با امضای دو پرستار دستور گیرنده و شاهد در برگه دستورات پزشک ثبت و تائید ، مهر و امضاء آن در عرض 24 ساعت توسط پزشک انجام شده است. </t>
  </si>
  <si>
    <t xml:space="preserve">گزارشات پرستاری در پرونده </t>
  </si>
  <si>
    <t>در گزارش پرستاري بدو ورود (گزارش پذیرش کودک )  به  ساعت و تاریخ پذیرش، علت مراجعه، نحوه مراجعه، اعزام، علائم حیاتی، شرایط بالینی کودک، اقدامات اولیه پزشکی و مراقبتی در حین پذیرش اشاره شده است.</t>
  </si>
  <si>
    <t xml:space="preserve">پرستار حداقل در پایان هر شیفت وضعیت و پاسخ بیمار نسبت به اجراي برنامه هاي مراقبتی را در فرم گزارش پرستاري، با مهر و امضاء ارائه دهنده مراقبت، ثبت نموده است. </t>
  </si>
  <si>
    <t>گزارشات مراقبتی بیمار در هر شیفت از کفایت لازم برخورداراست و جزئیات وضعیت کودک بیمار از نظر سطح هوشیاری، علائم حیاتی، توانایی فعالیت کودک ،وضعیت تغذیه، وضعیت دفعی، مایعات دریافتی، نیازهای تهویه ای و مراقبت ها و پروسیجرهای تشخیصی و درمانی خاص انجام شده و پیشرفت برنامه مراقبتی با تاکید بر مشکلات اولیه و جدید بیمار ثبت شده است.</t>
  </si>
  <si>
    <t>گزارش دستورات دارويي اجرا و ثبت شده با دستورات پزشك مطابقت دارد. (با ذكرشكل فراورده دارويي، نام دارو ، دوز ، راه مصرف ، زمان اجراي دارو ، امضاء پرستار )</t>
  </si>
  <si>
    <t>آموزش های ارائه داده شده به کودک و والدین در بدو ورود، حین بستری و در زمان  ترخیص بترتیب در فرم گزارش پرستاری و فرم آموزش به بیمارتوسط پرستار ثبت شده است.</t>
  </si>
  <si>
    <t>فرایند کنترل، محاسبه و اجرا وثبت گزارش  دستورات داروهای پر خطر با رعایت الزامات نگهداری و برچسب گذاری داروهای پرخطر ،اجرای قانون  8Rوچک مستقل دوگانه توسط دو کارشناس پرستاری انجام، ثبت،  تائید و امضاء می گردد.</t>
  </si>
  <si>
    <t xml:space="preserve">بر اساس مستند شرح حال پزشکی بیماران ، محدوده زمانی ویزیت پزشک  از بیمار، از زمان پذیرش بیمار در بخش با توجه به وضعیت بیمار طبق خط مشی بخش در مورد بیماران بد حال و عادی رعایت  و شرح حال بلافاصله ثبت می شود. </t>
  </si>
  <si>
    <t>گزارشات پزشکی در پرونده بیمار</t>
  </si>
  <si>
    <t xml:space="preserve">گزارش  سیر بیماری روزانه  توسط پزشک ثبت شده است. </t>
  </si>
  <si>
    <t>توضیحات و آموزش هاي لازم توسط پزشک در طول بستري و مراحل تشخیص و درمان به بیمار/خانواده ارائه و در در فرم آموزش به بیمار(حین ترخیص) ثبت شده است.</t>
  </si>
  <si>
    <t>توضیحات و آموزش های ارائه شده توسط پزشک به کودک و والدین در موارد پروسیجرهای پر خطر در فرم اخذ رضایت آگاهانه و برائت ثبت شده است.</t>
  </si>
  <si>
    <t>براساس مستند مشاوره های انجام شده، مشاوره های اورژانس و الکتیو از زمان درخواست مشاوره در محدوده زمانی استاندارد طبق خط مشی بخش، انجام می شود .</t>
  </si>
  <si>
    <t>فرم خلاصه پرونده پس از ویزیت ترخیص، با تکمیل بندهای الزامی، توسط پزشک  صادر می شود.</t>
  </si>
  <si>
    <t xml:space="preserve">نحوه ثبت در کاردکس 
</t>
  </si>
  <si>
    <t>دستورات مندرج در کاردکس بیماران با دستورات درج شده در پرونده مطابقت دارد.</t>
  </si>
  <si>
    <t xml:space="preserve">اطلاعات مندرج در کاردکس خوانا و فاقد قلم خوردگی بوده و شناسه هویتی بیمار در آن صحیح ثبت شده است. </t>
  </si>
  <si>
    <t>دستورات دارویی با ذکر ساعت تجویز، بجای فواصل تجویز، در کاردکس ثبت شده است.</t>
  </si>
  <si>
    <t>دستورات پاراکلینیک و برنامه مراقبتی(به جزء رژیم غذایی) با خودکار ثبت شده است.</t>
  </si>
  <si>
    <t>مشخصات زير دردفتر پذيرش يا نرم افزارHIS ثبت و قابل احصاء است : شماره پرونده، نام بيمار، سن، نام پدر، تشخيص، نام پزشك معالج ، تاريخ و ساعت پذیرش وترخيص(انتقال به بخش دیگر ،اعزام و فوت)، علت اعزام/انتقال، بیمارستان مبداء، بخش و یا بیمارستان مقصد اعزام/ انتقال، شماره تلفن و آدرس.</t>
  </si>
  <si>
    <t>مستند  کنترل وسایل ، تجهیزات پزشکی، استوک دارویی و ترالی احیاء طبق تاریخ و شیفت در دفتر تحویل وسایل موجود است.</t>
  </si>
  <si>
    <t>مستند تقسیم کار پرسنلی به شیوه  موردی در هر شیفت در دفتر مربوطه موجود است.</t>
  </si>
  <si>
    <t>دفتر گزارش شیفت حاوی: خلاصه اهم اطلاعات مراقبتی بیماران بستری، فعالیت بخش در شیفت مربوطه و موارد لزوم پیگیری در شیفت بعد موجود می باشد.</t>
  </si>
  <si>
    <t>لیست پزشکان، متخصص مقیم و آنکال، در بخش در دسترس بوده و پزشکان براساس درخواست پزشک اورژانس در اسرع وقت بر بالین بیماران حاضرشده و در تعیین تکلیف بیماران مشارکت می نمایند.</t>
  </si>
  <si>
    <t xml:space="preserve">لیست گروه احیاء به صورت ماهیانه، درهمه شیفت ها موجود و درصورت اعلام کد احیاء بلافاصله تیم حاضر   می شود. </t>
  </si>
  <si>
    <t>فهرست نوبت کاری شبانه روزی هر ماه با ذکر نام و سمت کارکنان در محلی مناسب و قابل رویت، بر روی دیوار یا تابلو اعلانات نصب شده و یک نسخه از آن در دفتر مدیریت پرستاری موجود است.</t>
  </si>
  <si>
    <t>گزارشات فوری  وقوع وقایع  ناخواسته تهدید کننده حیات در بخش(تکمیل فرم/ثبت در نرم افزار) انجام می گیرد.</t>
  </si>
  <si>
    <t>مستند تکمیل و الصاق نسخه اصلی فرم عملیات احیاء در پرونده بیمار و بایگانی نسخه دوم آن در دفتر پرستاری  در مورد بیماران احیا شده موجود است.</t>
  </si>
  <si>
    <t xml:space="preserve">فرمهای هموویژولانس در موارد درخواست ،ترانسفوزیون و پایش تزریق خون و فراورده های خونی در بخش موجود است. </t>
  </si>
  <si>
    <t>مستند تکمیل فرم رضایت آگاهانه و برائت نامه در موارد انجام پروسیجرهای پرخطر در پرونده بیمار موجود است .</t>
  </si>
  <si>
    <t>شواهدی از انجام تلفیق دارویی در سه مرحله بدو ورود، حین بستری و هنگام ترخیص در پرونده بیمار موجود است.</t>
  </si>
  <si>
    <t>مستند خام پرسشنامه های بررسی مرگ و میر کودکان    59-1 ماهه در بخش موجود و موارد تکمیل شده نزد کارشناس مرگ کودک مرکز موجود می باشد.</t>
  </si>
  <si>
    <t>وسائل و تجهیزات</t>
  </si>
  <si>
    <t>ترالی اورژانس مطابق آخرین آیین نامه ابلاغی وزارت بهداشت، حاوی تجهیزات و لوازم به صورت آماده استفاده در تمام اوقات است.</t>
  </si>
  <si>
    <t>ترالي اورژانس از نظر محل قرارگيري (کنارراهرویاروبروی ایستگاه پرستاری) قرار داشته و به سهولت در کمتر از یک دقیقه  قابل دسترس است.</t>
  </si>
  <si>
    <t>آخرین ویرایش دستورالعمل استاندارد دارویی در یکی از طرفین ترالی نصب می باشد.</t>
  </si>
  <si>
    <t>در هر بخش، پرستار مسوول در هرشیفت کاری از آماده و به روز بودن داروها و امکانات ترالی اورژانس در تمام اوقات شبانه روز در بخش ها، اطمینان حاصل می نماید.</t>
  </si>
  <si>
    <t>لارنگوسكوپ سالم با تيغه هاي مناسب آماده و باتري يدك وجود دارد.</t>
  </si>
  <si>
    <t>لوله تراشه در سايز هاي5/2 الی 5/6 با كا نكشن مناسب وجود دارد.</t>
  </si>
  <si>
    <t>AirWay در اندازه هاي (صفر ،1 ، 2و3 ) موجود است.</t>
  </si>
  <si>
    <t>آمبوبگ با کیسه ذخیره و ماسک صورت در سایز های مناسب کودک موجود است.</t>
  </si>
  <si>
    <t>تخته احيا در قطع و اندازه مناسب به ترالي اورژانس نصب است.</t>
  </si>
  <si>
    <t>كپسول اكسيژن پر همراه مانومتر به ترالي اورژانس متصل مي باشد.</t>
  </si>
  <si>
    <t>دستگاه الكترو شوك سالم وآماده با پدل اطفال دردسترس می باشد.</t>
  </si>
  <si>
    <r>
      <t>امکان مانیتور کامل بیمار با مانیتور دارای ماژول  های EKG،O</t>
    </r>
    <r>
      <rPr>
        <b/>
        <vertAlign val="subscript"/>
        <sz val="12"/>
        <color rgb="FF000000"/>
        <rFont val="B Nazanin"/>
        <charset val="178"/>
      </rPr>
      <t>2</t>
    </r>
    <r>
      <rPr>
        <b/>
        <sz val="12"/>
        <color rgb="FF000000"/>
        <rFont val="B Nazanin"/>
        <charset val="178"/>
      </rPr>
      <t xml:space="preserve"> Sat،NIBP و Respiration وجود دارد. </t>
    </r>
  </si>
  <si>
    <t>دستگاه گلوکومتر موجود است.</t>
  </si>
  <si>
    <t>پالس اکسی متر قابل استفاده در بخش وجود دارد.</t>
  </si>
  <si>
    <t>تخت استاندارد اطفال با نرده کنار تخت مناسب با سن کودکان بستری در بخش موجود است .</t>
  </si>
  <si>
    <t>دستگاه ساكشن سالم و آماده در فضای مراقبتی کودک وجود دارد.</t>
  </si>
  <si>
    <t>امکانات اکسیژن رسانی به کودک متناسب با سن و   وضعیت های مختلف بالینی کودک (هود اکسیژن رسانی،  سوند دوشاخه بینی،رابط دو سر اکسیژن)، موجود است .</t>
  </si>
  <si>
    <t>سيني معاينه حاوي وسايل لازم در بخش موجود است.(ابسلانگ، گوشي،  فشار سنج،  درجه حرارت، چراغ قوه و...) موجود است.</t>
  </si>
  <si>
    <t>يخچال دارو و يخچال مربوط به نگهداري غذا  مجزا و مجهز به دماسنج است.</t>
  </si>
  <si>
    <t>استوک ست استریل طبق نیاز بخش (ست  بخيه، كت دان، پانسمان وست LP) با  تاریخ معتبر و کد رهگیری در بخش موجود است.</t>
  </si>
  <si>
    <t>درحین اکسیژن رسانی  از آب مقطر سترون جهت مرطوب سازی اکسیژن در داخل فلومترها استفاده می شود.</t>
  </si>
  <si>
    <t xml:space="preserve"> دستگاه پمپ انفوزیون یا سرنگ پمپ سالم در بخش موجود است.</t>
  </si>
  <si>
    <t>ترازوي توزين اطفال سالم (با وزنه شاهد) و بزرگسالان در بخش موجود است.</t>
  </si>
  <si>
    <t>دستگاه نبولایزر و بخور سرد در بخش موجود است.</t>
  </si>
  <si>
    <t>صندلی همراه بیمار(صندلي تختخواب شو در بخش / در اورژانس عمومي صندلي معمولي) در کنارهرتخت وجود دارد.</t>
  </si>
  <si>
    <t>اتصالات و شير آلات اكسيژن رسانی سالم و آماده است و در مواقع اورژانسي سهولت دسترسي و امكان استفاده  سريع و آسان از اكسيژن وجود دارد.</t>
  </si>
  <si>
    <t xml:space="preserve">دارو  و سرم درمانی </t>
  </si>
  <si>
    <t>قفسه دارويي مجزا برای هر بیمار وجود دارد.</t>
  </si>
  <si>
    <t>فضای مجزا جهت آماده سازی داروها و محلول های تزریقی در بخش موجود است.(اتاق دارو و درمان )</t>
  </si>
  <si>
    <t>چیدمان داروهای ضروری در قفسه دارویی و یا یخچال دارویی طبق استاندارد، داروهای پرخطر در باکس جداگانه و داروهای مشابه با فاصله (و با برچسب گذاری مناسب) نگهداری شده و از نظر تعداد وتاریخ  انقضاء کنترل        می شود .</t>
  </si>
  <si>
    <t>داروهاي تاريخ گذشته در بخش موجود نمي باشد.</t>
  </si>
  <si>
    <t>داروها با پوشش كامل و با مشخص بودن دوز در باكس مربوطه قرار دارند.</t>
  </si>
  <si>
    <t>ويال هاي باز و یا حل شده داراي برچسب، ساعت و تاريخ بوده و به زمان انقضاي آن توجه شده است.</t>
  </si>
  <si>
    <t>به هنگام دادن دارو به بيماران از ترالي دارو استفاده        مي شود.</t>
  </si>
  <si>
    <t>پرسنل از داروهاي مصرفي، نحوه آماده كردن، نگهداري، رقيق كردن و محاسبه دوز دارو آگاهي كامل دارند.</t>
  </si>
  <si>
    <t>جدول آنتی دوت ها ي داروهای موجود در بخش کودکان موجود می باشد .</t>
  </si>
  <si>
    <t>داروهای ضروری پزشکی و داروهای نجاتبخش جهت مراقبت اورژانسی در تمام ساعات و در همه قسمتهای بخش کودکان موجود باشد.</t>
  </si>
  <si>
    <t>نوع سرم وصل شده با دستور داده شده مطابقت دارد.</t>
  </si>
  <si>
    <t>كليه سرم ها داراي شناسنامه سرم شامل تاريخ و ساعت وصل و اتمام سرم، نام پرستار، نام بيمار، تعداد قطرات، دوز دقيق دارو هاي اضافه شده، ثبت شده باشد.</t>
  </si>
  <si>
    <t>تعداد قطرات وحجم سرم دريافتي با دستور داده شده مطابقت دارد.</t>
  </si>
  <si>
    <t>علايم نشت و فلبيت در محل تزريق مشاهده نمي شود.</t>
  </si>
  <si>
    <t>ميكروست حداقل هر72 ساعت و ست سرم هر 24 ساعت یکبار تعویض می گردد.</t>
  </si>
  <si>
    <t>فرایند ثبت و گزارش دهی عوارض جانبی داروها در بخش جاری است.</t>
  </si>
  <si>
    <t>رعایت موازین ایمنی</t>
  </si>
  <si>
    <t>در فرایند خدمات رسانی جهت شناسایی کودک  بستری از دستبند شناسایی استفاده می شود .</t>
  </si>
  <si>
    <t>برانکارد و تخت های بستری اطفال در اندازه مناسب و دارای نرده می باشد .</t>
  </si>
  <si>
    <t>پنجره های بخش دارای حفاظ و توری می باشد.</t>
  </si>
  <si>
    <t xml:space="preserve"> در فضای مراقبتی کودک، کپسول های گازهای طبی دارای رنگ بدنه استاندارد(کپسول اکسیژن سفید رنگ، کپسول N2O آبی، کپسولCO2 طوسی) بدون کاور پوشاننده کل سطح کپسول می باشد.</t>
  </si>
  <si>
    <t>در زمان استقرار کپسول های اکسیژن پرتابل در کنار بیمار  و در نقل و انتقال آن از چرخ دارای ضامن نگهدارنده،  استفاده می شود.</t>
  </si>
  <si>
    <t>چرخ هاي وسايل چرخدار مثل ويلچير و برانكارد قبل از قرار گرفتن آن قفل مي شود.</t>
  </si>
  <si>
    <t>فضای مراقبتی دارایdetector  حریق می باشد.</t>
  </si>
  <si>
    <t>كپسول اطفاي حريق در بخش، سالم و پر(دارای دستورالعمل وتاریخ) و در محل منلسب و ايمن نصب شده است.</t>
  </si>
  <si>
    <t>سیم ها، كليد ها و پريز هاي برق سالم و ايمن (غيرقابل دسترس براي كودكان) مي باشد.</t>
  </si>
  <si>
    <t>برای جلوگیری از آسیب کودکان بی قرار، از وسایل ثابت کننده نظیر مچ بند، آتل های روکش دار و...با دستور پزشک استفاده می شود.</t>
  </si>
  <si>
    <t>در بيماران بيهوش و بیقرار  نرده كنار تخت بالا كشيده شده است.</t>
  </si>
  <si>
    <t>وسایل بازی کودکان در بخش ایمن و فاقد  قطعات  کوچک و لبه های تیز می باشد.</t>
  </si>
  <si>
    <t>سیستم زنگ اخبار بالاي سر بيمار در دسترس و سالم است.</t>
  </si>
  <si>
    <t>حمل و نقل کودک با استفاده از پوشش مناسب، ویلچیر برانکارد سالم و نرده دار و توسط پرسنل آموزش دیده انجام می شود.</t>
  </si>
  <si>
    <t>منشور حقوق بیمار در بیمارستان در ورودی بخش در مکان هایی که در معرض دید مراجعه کنندگان و گیرندگان خدمت می باشد، نصب شده است.</t>
  </si>
  <si>
    <t>اعضای گروه پزشکی مسوول ارايه مراقبت به بیمار، در اولین برخورد خود را به بیمار معرفی نموده و رتبه حرفه ای و سمت خود در تیم مراقبتی را به اطلاع بیمار و همراه وی می رسانند.</t>
  </si>
  <si>
    <t>بیمارستان استفاده از هرگونه علائم يا نوشته ای که تشخیص بیماری و يا ساير اطلاعات درمانی را آشکار نمايد، ممنوع کرده و تیم مديريت اجرايی بر رعايت آن نظارت می نمايد.</t>
  </si>
  <si>
    <t>از کارت های هشدار دهنده (بنا بر ضرورت با رعایت محرمانگی اطلاعات بالینی بیمار)استفاده می شود.</t>
  </si>
  <si>
    <t>به رفع نياز هاي رواني كودكان با توجه به مراحل رشد و تكامل توجه مي شود. (دادن اجازه ملاقات به نزديكان مورد علاقه ، اسباب بازي هاي مناسب ، ديدن تلويزيون و...)</t>
  </si>
  <si>
    <t>امکانات رفاهی لازم برای مراجعین و همراهان فراهم شده است.</t>
  </si>
  <si>
    <t>حداقل دو نوبت میان وعده برای کودکان متناسب با رژیم غذایی در نظر گرفته شده و بر اساس منوی مشخص ارائه می شود.</t>
  </si>
  <si>
    <t>گزارش تغییر شیفت</t>
  </si>
  <si>
    <t>تحویل بیماران با تشریح وضعیت بالینی، مراقبتی و با کنترل اتصالات و تجهیزات مربوط به بیمار بر بالین انجام می شود</t>
  </si>
  <si>
    <t xml:space="preserve">در زمان مرخصی ساعتی نیروی مراقبتی، پرسنل جایگزین جهت تداوم مراقبت درنظر گرفته می شود . </t>
  </si>
  <si>
    <t>موزاین کنترل عفونت</t>
  </si>
  <si>
    <t xml:space="preserve">امکانات شستشوی بهداشتی و ضدعفونی دست ها مطابق بخشنامه ابلاغی وزارت بهداشت فراهم نموده است. </t>
  </si>
  <si>
    <t>اسکراب دست منطبق با آخرین دستورالعمل ابلاغی وزارت بهداشت، جهت تمام اقدامات تهاجمی انجام می شود.</t>
  </si>
  <si>
    <t>کارکنان در محل های مناسب به  محلول های های هند راب مناسب دسترسی دارند.(تریتمنت، در فواصل مناسب در فضای مراقبتی در ایزوله ها)</t>
  </si>
  <si>
    <t>در بخش وسایل حفاظت فردی (گان یکبار مصرف و تک پیچ، ماسک، دستکش استریل، لاتکس و نایلونی یکبار مصرف، عینک و شیلد صورت) برای کارکنان وجود دارد.</t>
  </si>
  <si>
    <t xml:space="preserve"> با توجه به حضور مادر و یا همراه درکنار کودک، فاصله تخت ها در هر اتاق مناسب می باشد .</t>
  </si>
  <si>
    <t>داروها و محلول های تزریقی توسط پرستاران در فضای مجزا و تمیز با رعایت نکات اسپتیک پس از شستشو و ضد عفونی دست ها آماده می شوند.</t>
  </si>
  <si>
    <t xml:space="preserve">اتاق/ اتاق های ایزوله شامل ایزوله فشار منفی یا اتاق ایزوله با حداقل شرایط طبق بخشنامه ابلاغی وزارت بهداشت موجود است. </t>
  </si>
  <si>
    <t>در جمع آوری و دفع ابزار تیز و برنده از سیفتی باکس به شیوه صحیح استفاده می گردد</t>
  </si>
  <si>
    <t>فرایند شستشو و ضد عفونی ابزار به نحو صحیح اجرا و نظارت میشود.</t>
  </si>
  <si>
    <t>ازبکارگیری یک باتل سرم مشترک در حل و رقیق سازی داروهای کلیه بیماران بخش به جای آب مقطر خودداری   می شود .</t>
  </si>
  <si>
    <t>اتصالات بیماران در فواصل منظم  طبق دستور العمل تعویض می گردد.</t>
  </si>
  <si>
    <t xml:space="preserve">مخزن آب نبولایزر های بخش برای هر بیمار و در فواصل منظم پاکسازی و ضدعفونی می شود. </t>
  </si>
  <si>
    <t>در محفظه فلومتر اکسیژن، دستگاه بخور و چمبرهیومدیفایر از آب مقطرسترون استفاده می شود.</t>
  </si>
  <si>
    <t>زباله های بخش(به تفکیک عفونی وغیرعفونی) مطابق دستورالعمل تفکیک و در سطل های درب دار جمع آوری می شود.</t>
  </si>
  <si>
    <t xml:space="preserve">وسایل استریل موجود در بخش دارای برچسب مشخصات وتاریخ(طبق دستورالعمل) است </t>
  </si>
  <si>
    <t>درصورت عدم استفاده از ساکشن، خشک نگهداری         می شود.</t>
  </si>
  <si>
    <t>کلیه اتصالات مربوط به درناژ(Urine bag, N.G.Tube,..) درسطحی پایین تراز محل درناژ قرار دارند و با زمین تماس ندارند.</t>
  </si>
  <si>
    <t>بیمار در ظاهر پاكيزه بنظر مي رسد.( چشم ها، دهان، صورت، دست ها و...)و واز آراستگي كافي برخورداراست.</t>
  </si>
  <si>
    <t>لباس،ملحفه و پتو و بالش تميز  در دسترس است.</t>
  </si>
  <si>
    <t>رضایت بیمار و همراه</t>
  </si>
  <si>
    <t>همراه بیمار از پیگیری اقدامات درمانی (ویزیت پزشک،انجام آزمایشات و رادیوگرافی) بیمارخودرضایت دارد.</t>
  </si>
  <si>
    <t>همراه بیمار از پاسخ به موقع پرستار به درخواست بیمارخود رضایت دارد.</t>
  </si>
  <si>
    <t>همراه بیمار از حفظ حریم  بیمار در زمان انجام ارائه خدمات رضایت دارد.</t>
  </si>
  <si>
    <t>همراه بيمار از برخورد پرسنل اين بخش رضايت دارد</t>
  </si>
  <si>
    <t>همراه بیمار ازراهنمایی انجام شده در حین پذیرش، ترخیص و انجام پروسیجرها رضایت دارد.</t>
  </si>
  <si>
    <t>پرسنل به گاید لاین و دستور العمل مراقبتی،کتابچه راهنمای بکارگیری دارو خط مشی ها بخش و فرایند های کاری –کتابچه ایمنی و سلامت شغلی و بسته ها و دستور العمل های وزارتی مرتبط (درسنامه احیاء کودک ،پایش شیر مادر و راهنمای کاربری سریع تجهیزات  و.....)دسترسی دارند.</t>
  </si>
  <si>
    <t>مستند آموزش کارکنان حرفه ای در دوره های الزامی احیای پایه و پیشرفته، شیر مادر  و....... وجود دارد.</t>
  </si>
  <si>
    <t>مستند آموزش پرسنل در زمینه شیوه مواجهه با حوادث ایمنی (سقوط، آسپیراسیون ، خفگی، سرقت وسوختگی با وسائل حرارتی) وجود است.</t>
  </si>
  <si>
    <t>مستند آموزش کارکنان در خصوص تزریقات ایمن و  اقدامات اولیه بدنبال مواجهه با اجسام نوک موجود است.</t>
  </si>
  <si>
    <t>کادر پرستاری از اتیکت و پوشش مصوب استفاده می کنند.</t>
  </si>
  <si>
    <t>شرح وظایف به تفکیک رده های پرسنل موجود است.</t>
  </si>
  <si>
    <t>توزیع نیروی انسانی درسه شیفت (عادی و تعطیلات) با توجه به حجم کار و تعداد نیروی موجود مناسب و استاندارد است.</t>
  </si>
  <si>
    <t>تقسیم کار درشیفت های مختلف به صورت موردی انجام و در دفتر ثبت می شود.</t>
  </si>
  <si>
    <t>مستند پایش فرایند بالینی و غیر بالینی و خدمات مراقبتی ارائه شده  به کودکان توسط سرپرستار و مدیر پرستاری  در فواصل زماتی معین  بر اساس گایدلاین ها ،خط مشی ها و روش های اجرایی موجود است (چک لیست و برنامه بازدید ).</t>
  </si>
  <si>
    <t>مستند ارزشیابی پرسنل در فواصل زمانی منظم  و بازخورد  نکات مثبت و منفی پرسنلی موجود است.</t>
  </si>
  <si>
    <t xml:space="preserve">راهنماي  تکمیل پرسشنامه 
1. فرم پایش برای بخش كودكان و اورژانس تکمیل می شود
2. این فرم هر 6 ماه یک بار برای بخش های مورد نظر تکمیل می شود
3. فرم پایش جهت بیمارستانهای تک تخصصی کودکان، بیمارستان جنرال با بخش کودکان، بیمارستان های جنرال شهرستان هایی که تخت بستری کودکان و متخصص کودکان دارد و بیمارستان های تک تخصصی که بخش اطفال دارند تکمیل می گردد.
4. این فرم برای تمام بیمارستان های ذکر شده در بند 3 بدون در نظر گرفتن داشتن مرگ یا نداشتن مرگ و میر کودکان تکمیل می گردد
5. مسئولیت نظارت بر تكميل فرم پايش بر عهده مدير خدمات پرستاري مي باشد.
6. مسئولیت تکمیل فرم پايش بر عهده سوپروايزر باليني با همكاري مسئول مرگ ومیرکودکان 59-1 ماهه بیمارستان است. 
7. چک لیست پایش تکمیل شده در اولین کمیته بیمارستانی بررسی مرگ ومیر کودکان طرح و مداخلات لازم استخراج و اقدامات اصلاحی انجام می گیرد .
8. صورت جلسه چک لیست پایش به معاونت درمان ارسال می گردد.
9. در سوالاتی که چند آیتم را با همدیگر چک می کنند قانون همه یا هیچ مدنظر قرار می گیرد.
10. ارزیابی فرم پایش توسط مسئول داخل بیمارستانی مرگ ومیر کودکان دانشگاه انجام می گیرد .
11. ارزیابی به صورت سالانه یک بار و برای هر بیمارستان در نظر گرفته می شود.
12. مسئولین بررسی مرگ و میرکودکان 59-1 ماهه شهرستان ها در برنامه ارزیابی همکاری می نمایند. 
13. در مورد بیمارستانهای که بخش اطفال بصورت مجزا ندارند چنانچه تعداد تخت و پرستار در هر شیفت جداگانه قابل محاسبه است که اقدام گردد در غیر این صورت تخت ها و پرسنل کامل نوشته شوند 
14. درمورد بخش های که تخت فعال بیش از تخت مصوب است تعداد تخت فعال قید شود 
15. در بخش های اورژانس اگر کاردکس استفاده نمی شود همان دوبرگی دستورات پزشک  و اقداماتپرستاری  بعنوان کاردکس به حساب آید .
**  مداخلات پرستاري شامل:
1. اقداماتي كه پرستاربه نيازبيمار و قضاوت خود انجام مي دهد مثل دهانشويه ، تغيير پوزيشن و..
2. اقداماتي كه پرستار بر اساس دستور پزشك انجام مي دهد مثل ساكشن ترشحات ، اكسيژن تراپي و ...
3. اقداماتي كه پرستار طبق روتين و پروتكل موجود بيمارستان انجام ميدهد مثل آمادگي هاي قبل از پروسيجر ها و انما و...
4. ارزيابي و بررسي هاي مورد نياز مثل كنترل درد ، خونريزي ، ورم و ... </t>
  </si>
  <si>
    <t xml:space="preserve"> موارد مثبت:                          • موارد منفی قابل پیگیری:
  مواردی که از بازدید قبل اصلاح شده است:                    مواردی که از بازدید قبلی هنوز اصلاح نشده است:                  نام سوپروايزر بازديد كننده :
</t>
  </si>
  <si>
    <t xml:space="preserve">کودکان 59-1 ماهه </t>
  </si>
  <si>
    <t>نصب تابلوی راهنمای اورژانس مامایی در ورودی بیمارستان پذیرش تمام مراجعین سرپائی و رعایت مراقبتهای حمایتی ....</t>
  </si>
  <si>
    <t>وجود تجهیزات طبق استاندارد و دسترسی در کمتر از یک دقیقه - ست پره اکلامپسی - وجود پکیج کنترل خونریزی</t>
  </si>
  <si>
    <t>تکمیل فرم تریاژ برای کلیه مراجعین به بخش اورژانس (فرم تریاژ بخش اورژانس و بلوک زایمانی بررسی گردد)مطابق تدوین خط مشی و روش اجرایی تریاژ مادران در دوران بارداری و 42 روز بعد از زایمان (در بلوک زایمانی و بخش اورژانس)</t>
  </si>
  <si>
    <t>حداقل دارای مدرک کارشناس مامایی با سابقه دو سال کار بالینی (وجود برنامه پرسنلی جداگانه برای تریاژ)</t>
  </si>
  <si>
    <t>گذراندن کارگاه تریاژ ESI، کارگاه مهارتهای ارتباطی، کارگاه احیای پایه و پیشرفته بزرگسالان و نوزادان، کارگاه مراقبتهای اولیه تروما، کارگاه اورژانس های مامایی، کارگاه مدیریت شوک توسط مامای تریاژ (بررسی گواهی دوره های آموزشی و ارزیابی از طریق مصاحبه)</t>
  </si>
  <si>
    <t>اخذ شرح حال و تعیین صحیح سطح تریاژ (انجام اولین ارزیابی مادر توسط پزشک متخصص زنان/ ماما در محدوده زمانی از ابتدای بارداری تا 42 روز پس از زایمان، به دلیل مشکلات بارداری/ غیربارداری  )</t>
  </si>
  <si>
    <t>ثبت نتیجه معاینات در فرم تریاژ، فرم شرح حال و برگ دستورات پزشک در پرونده بیمار در سطوح 1،2،3 (ویزیت متخصص زنان بررسی گردد)</t>
  </si>
  <si>
    <t>ثبت نتیجه معاینات مادران سطح 4 و 5  در فرم تریاژ  و تعیین تکلیف بیمار ( صحیح، به موقع)</t>
  </si>
  <si>
    <t>انجام ممیزی حداقل 20 درصد از فرمهای تریاژ بصورت ماهانه برای بررسی عملکرد نیروی انسانی مستقر در تریاژ و شناسایی خطاها</t>
  </si>
  <si>
    <t xml:space="preserve"> اجرای دستورالعمل پذیرش مادران باردار تا 42 روز پس از زایمان (ابلاغ و آگاهی پزشکان اورژانس بیمارستانهای جنرال/ اورژانس بیمارستانهای تک تخصصی زنان،پرستاران تریاژ از دستورالعمل مربوطه )</t>
  </si>
  <si>
    <t xml:space="preserve"> تعیین فرد ذیصلاح ماما بعنوان رابط سلامت مادران جهت شناسایی مادران نیازمند مراقبت و توجه ویژه
 (مشاهده ابلاغ کارشناس رابط سلامت مادران)</t>
  </si>
  <si>
    <t>شناسایی مادران نیازمند مراقبت و توجه ویژه براساس بسته آموزشی ابلاغی معاونت درمان در تابستان 1401 در بدو ورود
 به بیمارستان در مرحله تریاژ و یا حین مراقبت (تیم دیده بان)و اطلاع به رابط سلامت مادران بیمارستان</t>
  </si>
  <si>
    <t>تریاژ مادران باردار و الویت بندی مادران نیازمند توجه و مراقبت ویژه جهت ویزیت، معاینه و تکمیل فرم تریاژ،
 گزارش مامایی دفتر پرستاری یا پرونده مادر باردار توسط ماما</t>
  </si>
  <si>
    <t xml:space="preserve"> پیش بینی اقدامات فوری در مواجه با مادران پرخطر براساس دستورالعمل ابلاغی وزارت بهداشت 
وانجام بلافاصله مراقبت های لازم با رعایت اولویت</t>
  </si>
  <si>
    <t>ارائه مراقبتهای حین زایمان در هر اتاق LDR انحصارا" برای هر مادر، توسط یک ماما و با امکان حضور همراه (امکانات لازم فراهم گردیده است)</t>
  </si>
  <si>
    <t>تخصیص و چینش نیرو متناسب با حجم کاری در هر شیفت کاری(صبح،عصر و شب )</t>
  </si>
  <si>
    <t>ارزیابی و پایش مستمر مادر تا 2 ساعت پس از زایمان برای تمام مادران باردار کم خطر و پر خطرچک علایم حیاتی، خونریزی و وضعیت انقباض رحمی ( ساعت اول هر ربع ساعت، ساعت دوم هر نیم ساعت)</t>
  </si>
  <si>
    <t xml:space="preserve"> ویزیت بالینی و معاینه مادران (زایمان طبیعی /سزارین )قبل از ترخیص توسط پزشک متخصص زنان و سپس صدور دستور
 ترخیص خودداری از هرگونه دستور تلفنی ترخیص</t>
  </si>
  <si>
    <t>دسترسی و آگاهی کارکنان بلوک زایمان به فایل الکترونیک/ کاغذی آخرین ویرایش راهنمای روش های بی دردی/ کاهش درد ابلاغی از وزارت بهداشت</t>
  </si>
  <si>
    <t xml:space="preserve"> ارائه توضیحات لازم به مادر در خصوص محاسن و معایب روشهای دارویی بی دردی و غیر دارویی کم دردی توسط ماما/ پزشک </t>
  </si>
  <si>
    <t xml:space="preserve"> برقراری امکان استفاده از روش های کاهش درد/ بی دردی و حضور همراه بنا به در خواست مادر
راهنما: روش های کم دردی غیر دارویی شامل: تن آرامی، آروماتراپی، ورزش ها، انواع تنفس و زایمان در آب ( آب درمانی)، بی دردی دارویی شامل: اپیدورال، اسپاینال، انتونکس و داروهای وریدی</t>
  </si>
  <si>
    <t>دسترسی و آگاهی ارائه دهندگان خدمات زایمان، به ابزار بررسی کیفیت خدمات بخش زایمان</t>
  </si>
  <si>
    <t xml:space="preserve"> ارتقا کیفیت خدمات ارائه شده در بلوک مامائی با استفاده از  جمع بندی هر سه ماه چک لیست و طرح در کمیته و برای تعیین مداخلات و اقدامات اصلاحی و اجرا و گزارش در کمیته بعدی       </t>
  </si>
  <si>
    <t xml:space="preserve"> آگاهی کارکنان از محتوای بسته خدمتی مراقبت از نوزاد سالم و ارائه خدمت بر اساس آن </t>
  </si>
  <si>
    <t>در هر زایمان بایستی علاوه بر عامل زایمان حداقل یک نفر ترجیحا" کارشناس مامایی یا پرستار  به عنوان مسئول انحصاری مراقبت از نوزاد و دارای گواهی احیای پایه نوزاد حضور داشته باشد بررسی میزان آگاهی ، حضور فعال، داشتن د ور های مهارتی و پرونده )</t>
  </si>
  <si>
    <t>شناسایی عوامل خطر نوزادی قبل از تولد و انجام اقدمات لازم</t>
  </si>
  <si>
    <t>انجام اقدامات اولیه بعد از تولد و ارزیابی نوزاد نیازمند احیا</t>
  </si>
  <si>
    <t>برنامه تیم احیای نوزاد / ارزیابی مهارت تیم /ثبت فرم احیا  /بررسی فرم نظارت 
ر اتاق زایمان/ اتاق عمل امکانات :  تهیه و چینش ترالی احیاء نوزادان دراتاق زایمان/ اتاق عمل طبق دستورالعمل کشوری و دسترسی سریع به ترالی احیا نوزاد ( در صورت وجود اتاق احیاء نوزاد به صورت مجزا، در فاصله 15 تا 20 متری اتاق زایمان و اتاق عمل سزارین و با مدت زمان انتقال نوزاد به اتاق مزبور زیر 15 ثانیه 5)ساماندهی تیم احیاء متشکل از حداقل یک فوق تخصص/ متخصص کودکان/ پزشک/ فرد ذیصلاح و مامای مراقب نوزاد</t>
  </si>
  <si>
    <t xml:space="preserve">معاینه نوزاد و انجام ارزیابی اولیه، تماس پوست با پوست ، تغذیه نوزاد با شیر </t>
  </si>
  <si>
    <t xml:space="preserve"> وجود اتاق اختصاصی برای آموزش شیر دهی ، شیردهی و امکانات لازم برای مادران در بخش زنان و زایمان</t>
  </si>
  <si>
    <t>استفاده از امکانات و تسهیلات لازم جهت تداوم تغذیه با شیر مادر برای مادران دارای نوزاد و شیرخوار دارای زیر دو سال بستری در بیمارستان شامل تخت، یخچال، دسترسی به حمام و سرویس بهداشتی، دسترسی به غذا و مایعات، دسترسی به صندلی راحتی زیرپایی
وجود و امکان استفاده از شیردوش برقی، وسایل نگهداری و خورانش شیر دوشیده شده و وسایل استریل کردن ظروف مربوطه (ظروف نگهداری شیر در اندازه های مختلف ، یخچال جهت نگداری شیر – دستورالعمل شستشو و ضدعفونی وسایل</t>
  </si>
  <si>
    <t xml:space="preserve"> چک مهارت شیر دهی پس از آموزش  و تکمیل فرم مشاهده شیردهی در بخش پس از زایمان  5) اثربخشی تسهیلات و امکانات لازم جهت تداوم تغذیه با شیر مادر در ترویج تغذیه با شیر مادر</t>
  </si>
  <si>
    <t>ارائه توضیحات و آموزش با زبان ساده و قابل فهم در زمینه نحوه زایمان، روش های کاهش درد/ بی دردی زایمان، روند 
پیشرفت زایمان و مراقبت های نوزاد</t>
  </si>
  <si>
    <t>آگاهی مادر از توضیحات ارائه شده در طول لیبر، زایمان و پس از زایمان تا زمان ترخیص</t>
  </si>
  <si>
    <t xml:space="preserve"> ارائه آموزش و توضیحات مراقبتهای مادر و نوزاد پس از زایمان به زبان ساده و قابل فهم  ،پاسخ به تمام 
سوالات مادر/همراه در زمینه مراقبتهای مادر و نوزاد پس از زایمان و تحویل یک نسخه خوانا 
از آموزشهای ارائه شده به مادر/ همراه وی</t>
  </si>
  <si>
    <t xml:space="preserve"> تعیین فرد ذیصلاح ماما جهت پیگیری و ضعیت مادر و نوزاد پس از ترخیص(مشاهده ابلاغ کارشناس پیگیری مادران نیازمند مراقبت و توجه ویژه)</t>
  </si>
  <si>
    <t xml:space="preserve">جمع بندی میزان رعایت برنامه های خودمراقبتی مادر و نوزاد و رعایت مراجعه بعدی و میزان عوارض بعد از بستری </t>
  </si>
  <si>
    <t xml:space="preserve">     پیگیری پس از ترخیص مادران  بستری ازتمام بخش ها  در بیمارستان مطابق  (اکسل پیگیری ابلاغی تابستان 1401)    </t>
  </si>
  <si>
    <t>مراقبت و پایش بارداری های نیازمند مراقبت/توجه ویژه به صورت مستمر در مراحل قبل، حین و پس از زایمان بر اساس " راهنمای کشوری ارائه خدمات مامایی</t>
  </si>
  <si>
    <t>ویزیت بالینی حداقل روزانه متخصص زنان مقیم/ آنکال از مادرنیازمند مراقبت /توجه ویژه انجام  و دستورات پزشکی در پرونده ثبت می شود</t>
  </si>
  <si>
    <t>تحویل و تحول مادرنیازمند مراقبت/توجه ویژه توسط پزشکان و کارکنان در تمام نوبت های کاری به هم رسته شغلی مربوط</t>
  </si>
  <si>
    <t>وجود پروتکل ها دربخش post partum وبارداری نیازمند مراقبت و توجه ویژه(نصب در دیوار)</t>
  </si>
  <si>
    <t xml:space="preserve">گزارش فوری عوارض شدید بارداری در سامانه ایمان </t>
  </si>
  <si>
    <t xml:space="preserve">تکمیل وارسال فرم عوارض شدید بارداری برای مادران بستری ICU و هیسترکتومی شده به فاصله 24-48 ساعت  به معاونت درمان </t>
  </si>
  <si>
    <t>تعداد زنان باردار مراجعه کننده به بیمارستان در  6 ماه  اخیر که در زمان زایمان از وضعیت ابتلا به HIV خود مطلع هستند ..........</t>
  </si>
  <si>
    <t>تعداد زنان باردار در 6 ماه اخیر که آزمایش تشخیص سریع HIV آنها در زمان زایمان مثبت گشته است ............</t>
  </si>
  <si>
    <t>تعداد زنان باردار HIV مثبت مراجعه کننده به بیمارستان در 6 ماهه اخیر که زایمان آنها به صورت سزارین انجام شده است .........</t>
  </si>
  <si>
    <t>تعداد نوزادان زنده متولد شده از مادران معتاد  در عرض یکسال گذشته............</t>
  </si>
  <si>
    <t xml:space="preserve"> (4) ارائه مراقبتها در لیبر و زایمان  با رعایت  استاندارد نیروی انسانی در بلوک زایمان</t>
  </si>
  <si>
    <t xml:space="preserve">(5)مراقبت از مادر در بخش پس از زایمان </t>
  </si>
  <si>
    <t>(6)مدیریت درد مادران باردار بر اساس ضوابط مربوطه انجام می شود.</t>
  </si>
  <si>
    <t>(7) استفاده از ابزار بررسی کیفیت خدمات بخش زایمان</t>
  </si>
  <si>
    <t xml:space="preserve">(8)شناسایی نوزادان در اتاق زایمان/ اتاق عمل بر اساس ضوابط مربوط انجام می شود. </t>
  </si>
  <si>
    <t>(9)انتقال ایمن نوزاد به به بخش (هم اتاقی مادر و نوزاد)</t>
  </si>
  <si>
    <t>(10)ارائه مراقبت قبل از تولد نوزاد بر اساس بسته خدمتی نوزاد سالم و ثبت در پرونده</t>
  </si>
  <si>
    <t>(11)تسهیلات و امکانات لازم جهت تداوم تغذیه با شیر مادر
 برای نوزادان بستری</t>
  </si>
  <si>
    <t>(12)آموزش لازم در خصوص فرایند زایمان طبیعی،  مراقبتها و ترخیص  به مادران ارائه می شود  (تبیین نقش    مشارکتی  مادران )</t>
  </si>
  <si>
    <t>(13)پیگیری پس از ترخیص</t>
  </si>
  <si>
    <t>(14)مراقبت و پایش بارداری های نیازمند مراقبت/توجه ویژه به صورت مستمر، ایمن و براساس ضوابط مربوطه ارائه می شود.</t>
  </si>
  <si>
    <t>(15)بررسی عملکرد بیمارستان در خصوص تدوین 4 عارضه شایع مامایی(خونریزی، پره اکلامپسی/اکلامپسی، سپسیس و آمبولی)</t>
  </si>
  <si>
    <t>(16)گزارش عوارض شدید بارداری در عرض 48-24 ساعت  (مشاهده مستندات)</t>
  </si>
  <si>
    <t>تکمیل آمار و اطلاعات مربوط به موارد HIV در بیمارستان:</t>
  </si>
  <si>
    <t>(18)  ایجاد تسهیلات برای استفاده از خدمات مامای خصوصی، تعداد قراردادهای مرکز و تعداد زایمانهای انجام شده توسط مامای خصوصی</t>
  </si>
  <si>
    <t>(17)  کمیته بیمارستانی ترویج زایمان طبیعی</t>
  </si>
  <si>
    <t xml:space="preserve">(19)   برقراری تسهیلات حضور مامای همراه (دولا) و همراه آموزش دیده در بخش لیبر و زایمان </t>
  </si>
  <si>
    <t>(20)  بررسی سامانه ایمان و به روز بودن ثبت اطلاعات مادران و نوزادان</t>
  </si>
  <si>
    <t xml:space="preserve">(22)  برگزاری کلاس های آمادگی برای زایمان رایگان </t>
  </si>
  <si>
    <t>(21)  خودداری از اعمالی که بصورت روتین کاربردی ندارد</t>
  </si>
  <si>
    <t>(23)  در زایمان های پرخطر، تیم مراقبت پزشکی ذیصلاح بر اساس ضوابط مربوط در اتاق زایمان/ اتاق عمل حاضر شده و ارائه خدمت می نماید.
(تشکیل تیم فوریت، حضور متخصص مقیم تا 20 دقیقه، آگاهی ار استاد معین )</t>
  </si>
  <si>
    <t>(24)    برای تمام مادران نیازمند مراقبت ویژه  باید فرم میوز در پرونده الصاق شود(مشاهده حداقل 3پرونده  مادر نیازمند مراقبت ویژه)</t>
  </si>
  <si>
    <t>(25)  تشکیل کمیته مورتالیته وموربیدیته مادران بارداربصورت ماهانه  (مشاهده صورتجلسات، پیگیری انجام مصوبات)</t>
  </si>
  <si>
    <t>(26)  بررسی  تمام موارد Near Miss در کمیته موربیدیته بیمارستانی بررسی ومداخلات لازم طراحی می گردد (مشاهده صورتجلسات)</t>
  </si>
  <si>
    <t>(27)  آیا پیگیری مادران نیازمند مراقبت و توجه ویژه( طبق اکسل ابلاغی تابستان )1401 توسط رابط سلامت مادران/کارشناس پیگیری  انجام میگیرد؟ (مشاهده اکسل ابلاغی)</t>
  </si>
  <si>
    <t>(28)  آیا بیمارستان کلاس توجیهی گزارش فوری عوارض شدید بارداری برای تمام پرسنل درمانی برگزار کرده است (حداقل هر6ماه یکبار)مشاهده مستندات</t>
  </si>
  <si>
    <t>(29)  آموزش و اجرای برنامه کشوری PMTCT توسط ارائه دهندگان خدمت</t>
  </si>
  <si>
    <t xml:space="preserve">(30)  آموزش و اجرای راهنمای کشوری مدیریت وابستگی به مواد در بارداری ،زایمان ،شیردهی ونوزادی توسط ارائه دهندگان خدمت </t>
  </si>
  <si>
    <t>(3)  نحوه شناسایی مادران نیازمند مراقبت/توجه ویژه برنامه ریزی شده و مراقبتهای اختصاصی بلافاصله آغاز می شود.</t>
  </si>
  <si>
    <t>(2)  استقرار نیروی انسانی با تجربه در واحد تریاژ</t>
  </si>
  <si>
    <t>(1)  تریاژ مامایی</t>
  </si>
  <si>
    <t>دکتر صالح پور</t>
  </si>
  <si>
    <r>
      <t xml:space="preserve">       تعداد اعمال جراحی ماهانه:              </t>
    </r>
    <r>
      <rPr>
        <b/>
        <sz val="12"/>
        <color rgb="FF000000"/>
        <rFont val="B Nazanin"/>
        <charset val="178"/>
      </rPr>
      <t xml:space="preserve"> </t>
    </r>
    <r>
      <rPr>
        <b/>
        <sz val="12"/>
        <color rgb="FF000000"/>
        <rFont val="B Titr"/>
        <charset val="178"/>
      </rPr>
      <t xml:space="preserve">     </t>
    </r>
    <r>
      <rPr>
        <sz val="12"/>
        <color rgb="FF000000"/>
        <rFont val="B Titr"/>
        <charset val="178"/>
      </rPr>
      <t xml:space="preserve">                             تعداد اعمال جراحی روزانه:   </t>
    </r>
  </si>
  <si>
    <t>نام مسئول فیزیک بهداشت:</t>
  </si>
  <si>
    <t>نام مسئول فنی:</t>
  </si>
  <si>
    <t>تاریخ آخرین کنترل کیفی انجام شده:</t>
  </si>
  <si>
    <t>تاریخ اعتبارمجوز کار با اشعه:</t>
  </si>
  <si>
    <t>آیا تابلوی  مددکاری اجتماعی در محیط بیمارستان (به تعداد کافی) و همچنین بر سر در اتاق واحد نصب شده است؟</t>
  </si>
  <si>
    <t>آیا کلیه مددکاران اجتماعی تجهیزات اداری از قبیل کامپیوتر، خط آزاد، اینترنت، پرینتر، فکس و دسترسی به اتوماسیون اداری را دارند و آیا تمامی کارشناسان کلیه نامه های مرتبط با مددکاری اجتماعی را دریافت می کنند؟</t>
  </si>
  <si>
    <t xml:space="preserve"> محور مربوط به ارزیابی محیط فیزیکی و تجهیزات:   ( 12-6 امتیاز)</t>
  </si>
  <si>
    <t>آیا واحد مددکاری اجتماعی اطلاعات پرونده بیماران را با استفاده از فرم‌های  ابلاغی دارای شناسه کشوری ثبت، تکمیل و در HIS بارگزاری کرده است؟</t>
  </si>
  <si>
    <t>آیا فرم ارزیابی تخصصی و مدیریت مورد پس از تکمیل در پرونده کاغذی بیماران قرار داده می شود؟</t>
  </si>
  <si>
    <t>آیا مددکاران اجتماعی جدیدالورود (طی شش ماه گذشته) آموزش های لازم و کافی را از جانب مسئول واحد دریافت کرده اند؟</t>
  </si>
  <si>
    <t>میزان رضایت مندی مراجعین و گیرندگان خدمات واحد مددکاری اجتماعی بر اساس سوال از بیماران ، تماس تلفنی با بیمار( حداقل سه بیمار) و همچنین گزارش رضایت سنجی از واحد بهبود کیفیت در چه سطحی است؟ ( هر کدام دو نمره)</t>
  </si>
  <si>
    <t>آیا مستندات اجرای پروتکلهای تخصصی ابلاغی( به غیر از پروتکل جامع) بر اساس گروههای هدف مراجعه کننده به بیمارستان  موجود می باشد؟ (قید شود کدام پروتکل در حال اجرا است)</t>
  </si>
  <si>
    <t>آیا مددکاران اجتماعی مداخلات مشاوره آموزشی فردی را جهت حل مشکلات روانی اجتماعی بیماران برنامه ریزی و اجرا میکنند؟(بر طبق استاندارد ابلاغ شده ی خدمت مشاوره آموزشی مددکاری اجتماعی به همراه بررسی مستندات) (به تعداد هر مددکار اجتماعی 4 مشاوره در ماه، حداقل نمره- 6 مشاوره در ماه، نمره متوسط – 10 مشاوره درماه و بیشتر نمره کامل)</t>
  </si>
  <si>
    <t>آیا واحد مددکاری اجتماعی مشاوره آموزشی گروهی را جهت حل مشکلات روانی اجتماعی  بیماران برنامه ریزی و اجرا میکند؟(بر طبق استاندارد ابلاغ شده ی خدمت مشاوره آموزشی مددکاری اجتماعی)( حداقل یک گروه 3 جلسه ای در یک دوره سه ماهه به همراه مستندات) گروههای تک جلسه ای تخلیه هیجانی هم اگر 3 مرتبه در زمانهای مختلف در یک فصل با افراد متفاوت برگزار شده باشد مورد قبول است.</t>
  </si>
  <si>
    <t>آیا دستورالعمل حمایت اقتصادی طبق پروتکل توسط مددکاران اجتماعی اجرا می گردد؟</t>
  </si>
  <si>
    <t xml:space="preserve">آیا تریاژ مددکاری اجتماعی در اورژانس بیمارستان اجرا میشود؟ </t>
  </si>
  <si>
    <t>آیا مددکاران اجتماعی راند روزانه از بخشهای درمانی به منظور شناسایی بیماران آسیب پذیر اجتماعی را انجام می دهند؟</t>
  </si>
  <si>
    <t>آیا  گروههای آسیب پذیر اجتماعی اعم از خشونت خانگی، موارد اقدام به خودکشی، کودک آزاری، سالمند آزاری، بی خانمان، اعتیاد، کارتن خواب،  و..  مداخلات پایه و تخصصی مددکاری اجتماعی دریافت و پیگیری آنها بر طبق شناسه شغلی انجام می شود؟ با ارائه مستندات</t>
  </si>
  <si>
    <t>آیا مددکاران اجتماعی به موقع و کامل آمار ماهیانه از انجام پروتکل ها را به ستاد دانشگاه ارائه میدهد؟</t>
  </si>
  <si>
    <t>بررسی مستندات مددکاری اجتماعی در مورد دستورالعمل ها، پرونده بیماران و انجام پروتکل‌های ابلاغی</t>
  </si>
  <si>
    <t>آیا مددکار اجتماعی منابع محلی و اجتماعی منطقه محل کار خود را شناسایی کرده و از ظرفیت آنها استفاده میکند؟ بانک اطلاعاتی واحد مددکاری اجتماعی از تمامی منابع موجود بررسی شود.</t>
  </si>
  <si>
    <t>بررسی مستندات مددکاری اجتماعی مربوط به همکاری درون و بین بخشی</t>
  </si>
  <si>
    <t>محور  مستندات مددکاری اجتماعی مربوط به اعتباربخشی ( 0-10 امتیاز)</t>
  </si>
  <si>
    <t>آیا خط مشی ها و روشهای مرتبط با  فعالیت مددکاری ترسیم و تحویل دفتر بهبود کیفیت/ اعتباربخشی بیمارستان شده و به روز رسانی می شود؟با ارائه مستندات. اگر بروزرسانی نشده باشد نمره ای نمیگیرد.</t>
  </si>
  <si>
    <t>ارزیابی عملکرد مددکار اجتماعی با بررسی میدانی</t>
  </si>
  <si>
    <t>از نظر ارزیاب آیا اقدامات اصلاحی  نسبت به بازدید و بررسی قبلی انجام شده است؟</t>
  </si>
  <si>
    <t>بررسی مربوط به نمرات اضافه مثبت یا نمرات منفی به غیر از مجموع نمرات چک لیست</t>
  </si>
  <si>
    <t>همکاری در اجرای طرح های پایلوت با اداره مددکاری اجتماعی ستاد دانشگاه در یکسال گذشته (پنج نمره مثبت)</t>
  </si>
  <si>
    <t>همکاری با اداره مددکاری اجتماعی ستاد دانشگاه در برگزاری جشن ملی روز مددکاری اجتماعی، برگزاری کارگاه و سیمنار، یا دوره های آموزشی(پنج نمره مثبت)</t>
  </si>
  <si>
    <t>آیا مددکاران اجتماعی واحد، همکاری و تعامل مناسب و شایسته( بیش از روال معمول) با دیگر همکاران از جمله ستاد و دیگر مراکز درمانی دارند. ( به گزارش و ارزیابی مسئول مددکاری اجتماعی ستاد دانشگاه)(پنج نمره مثبت)</t>
  </si>
  <si>
    <t xml:space="preserve">تولید حداقل یک کتاب و یا مقاله ی تخصصی چاپ شده یا کنفرانسی در طول یکسال به همراه مستندات( کتاب 10 نمره مثبت- مقاله 5 نمره مثبت) </t>
  </si>
  <si>
    <t>انجام امور غیر مرتبط (خارج از شناسه شغلی) توسط مسئول یا کارشناسان واحد
یک تا دو کار غیر مرتبط(پنج  نمره منفی)
بیش از دو کار غیر مرتبط( ده نمره منفی)</t>
  </si>
  <si>
    <t xml:space="preserve">عدم تطابق رشته تحصیلی و پست سازمانی با شرایط احراز پست در واحد (پنج نمره منفی) </t>
  </si>
  <si>
    <t xml:space="preserve"> پاسخ برخی سوالات "بله و خیر" می باشد. (امتیازات بین 0 - 100 می باشد)           0-50 امتیاز: حداقل               70-51: متوسط                 85-71: خوب                   100-86: قابل تقدیر               تعداد تخت فعال:                         تعداد تخت مصوب: 
تعداد کل بیماران بستری در شش ماه گذشته:                                            چند درصد به مددکاری اجتماعی مراجعه کرده اند:                تعداد کل بیماران سرپایی پذیرش شده در شش ماه گذشته:                               چند درصد به مددکاری اجتماعی مراجعه کرده اند:
نام مسئول مددکاری اجتماعی دانشگاه:                  نام مسئول مددکاری اجتماعی بیمارستان:                       نام کارشناس/کارشناسان مددکاری اجتماعی بیمارستان:                            ارزیابی واحد مددکاری اجتماعی از دیدگاه سایر همکاران مرکز ( فقط اسامی واحدها/پرسنل ذکر شود)) </t>
  </si>
  <si>
    <t>درصد تحقق استاندردها  1401</t>
  </si>
  <si>
    <t>درصد تحقق استاندردها 1402</t>
  </si>
  <si>
    <r>
      <t xml:space="preserve">دانشگاه علوم پزشکی و خدمات بهداشتی درمانی تبریز
</t>
    </r>
    <r>
      <rPr>
        <sz val="12"/>
        <color rgb="FFFF0000"/>
        <rFont val="B Titr"/>
        <charset val="178"/>
      </rPr>
      <t>چک لیست ارزیابی حقوق گیرندگان خدمت</t>
    </r>
  </si>
  <si>
    <t xml:space="preserve">مشهود بودن ترویج فرهنگ بیمار محوری، اخلاق بالینی و رفتار حرفه ای در تصمیمات و اقدامات تیم رهبری و مدیریت بیمارستان </t>
  </si>
  <si>
    <t>محور ارزیابی</t>
  </si>
  <si>
    <t>عنوان</t>
  </si>
  <si>
    <t>نحوه ارزیابی</t>
  </si>
  <si>
    <t xml:space="preserve">حداکثر امتیاز  </t>
  </si>
  <si>
    <t>توضیحات</t>
  </si>
  <si>
    <t xml:space="preserve"> توسعه اخلاق حرفه ای و ترویج فرهنگ بیمار محوری توسط تیم رهبری و مدیریت </t>
  </si>
  <si>
    <t>درنظر گرفتن محوریت بیمار در برنامه ریزی ها و اقدامات مرتبط در حال انجام در بیمارستان
 برنامه ریزی و اجرای آموزشهای مرتبط با فرهنگ بیمار محوری در بیمارستان با هدایت تیم رهبری و مدیریت
 طرح ریزی و اجرای برنامه های تشویقی در راستای نهادینه کردن فرهنگ بیمار محوری
 دریافت گزارشهای فصلی از ارزیابی ارائه خدمات به بیماران و  انجام اقدامات مداخله ای در زمینه مغایرتها و درصورت لزوم انجام اقدامات اصلاحی موثر
 استقرار فرهنگ بیمار محوری در تمامی سطوح مدیریتی و عملکردی بیمارستان</t>
  </si>
  <si>
    <t>برنامه ریزی و انجام نظارت مستمر و موثر بر رعایت حقوق گیرندگان خدمت، رعایت اصول رفتار حرفه ای و اخلاق بالینی، شناسایی تعارض منافع با منشور حقوق بیمار و اولویت بخشی به حقوق بیمار در تمام سطوح عملکردی بیمارستان</t>
  </si>
  <si>
    <t>برنامه ریزی و اجرای آموزشهای مرتبط با ترویج اخلاق بالینی و رفتار حرفه ای در بیمارستان با هدایت تیم رهبری و مدیریت
نظارت مستمر و موثر بر رعایت حقوق گیرندگان خدمت و رعایت اصول اخلاق حرفه ای، منشور حقوق بیمار
شناسایی مواردی از مصادیق تعارض منافع ایجاد شده در سطح بیمارستان با منشور حقوق بیمار
تحلیل نتایج اندازه گیری شاخصها و اصلاح موارد عدم انطباق مرتبط با حقوق گیرنده خدمت و اخلاق حرفه ای در کمیته اخلاق بالینی
انجام اقدامات اصلاحی/ برنامه بهبود بر اساس نتایج بررسی روند رعایت حقوق گیرندگان خدمت و رعایت اصول اخلاق حرفه ای
دریافت گزارشهای فصلی از اقدامات انجام شده، تحلیل و ابلاغ اقدامات اصلاحی/ پیشگیرانه و پیگیری اجرای آنها
مشارکت فعال و برنامه ریزی توسط کمیته اخلاق بالینی برای ارتقا اخلاق بالینی و رفتار حرفه ای</t>
  </si>
  <si>
    <t>فراهم سازی تسهیلات لازم برای اطلاع رسانی به گیرندگان خدمت توسط بیمارستان</t>
  </si>
  <si>
    <t>برنامه ریزی و فراهم سازی تسهیلات لازم برای دسترسی بیمار/ ولی قانونی به پزشک معالج و اعضای اصلی گروه پزشکی، اطلاع رسانی خبرهای ناگوار پزشکی با رعایت اصول اخلاق بالینی و برقراری ارتباط موثر و اطمینان بخش با بیماران توسط تیم درمان</t>
  </si>
  <si>
    <t xml:space="preserve">تعیین نحوه دسترسی بیمار/ ولی قانونی وی به پزشك معالج و اعضای اصلی گروه پزشکی و فراهم بودن تسهیلات لازم
اطلاع بیماران از نحوه دسترسی به پزشك معالج و تیم درمانی
معرفی نام، مسئولیت و رتبه حرفه ای توسط پزشك معالج/ پرستار و تیم درمانی، در اولین برخورد با بیمار و تایید آن توسط بیمار/ همراه بیمار
اطمینان بیماران از عملکرد تیم درمان و انجام به موقع امور تشخیصی و درمانی بدون نیاز به پیگیری
تبیین روشهای اطلاع رسانی خبر ناگوار در زمینه بیماری یا فوت بیماران بر اساس اخلاق حرفه ای و منش انسانی با محوریت کمیته اخلاق بالینی
آگاهی پزشکان و پرستاران و سایر افراد واجد شرایط از نموه اطلاع رسانی خبر ناگوار در زمینه بیماری یا فوت بیماران
 اطلاع رسانی خبر ناگوار به بیمار یا قیم قانونی وی بر اساس بر روشهای از پیش تعیین شده </t>
  </si>
  <si>
    <t xml:space="preserve">جبران هرگونه خسارت جسمی، روحی- روانی و مالی ناشی از ارائه خدمات، به اطلاع بیمار/ خانواده </t>
  </si>
  <si>
    <t>تدوین خط مشی و روش " نحوه اطلاع رسانی بدون هرگونه پنهان کاری وقایع ناخواسته منجر به خسارت برای بیمار/ خانواده/ مراجعین "
آگاهی کارکنان و تعهد و اشراف تیم رهبری و مدیریت بیمارستان به خط مشی و روش و اجرای آن
 جبران خسارت وارده به بیمار از سوی بیمارستان</t>
  </si>
  <si>
    <t>کارکنان مختلف به تفکیک مشاغل براساس پوشش و کارت شناسایی برای بیماران و مراجعین قابل شناسایی هستند.</t>
  </si>
  <si>
    <t>ابلاغ و اطلاع رسانی پوشش حرفه ای به تمامی کارکنان
 رعایت پوشش حرفه ای کارکنان اعم از پزشکان، پرستاران/ سایر حرف وابسته ،کارکنان غیر بالینی و فراگیران
 نصب کارت شناسایی خوانا، عکس دار و قابل رویت از فاصله دو متری</t>
  </si>
  <si>
    <t>ملاقات بیماران با رعایت تکریم انسانی مراجعین و حسن برخورد در چارچوب ضوابط، ملاقات بیماران بستری در کلیه بخش ها تسهیل شده است.</t>
  </si>
  <si>
    <t xml:space="preserve"> اطلاع رسانی ساعات ملاقات و قوانین آن در ورودی های بیمارستان و بخشها
وجود واحد اطلاعات بیمارستان و فرد/افراد آشنا درمحل ورودی مراجعین/لابی اصلی
 خوش رویی و حسن برخورد و تکریم انسانی از سوی کارکنان حفاظت فیزیکی و سایر کارکنان با مراجعین و عیادت کنندگان
در صورت محدودیت ورود کودکان پیش بینی محل نگهداری ایمن کودکان همراه ملاقات کنندگان در لابی بیمارستان با رعایت اصول ایمنی کامل آنها
امکان ارتباط بیماران بستری با خانواده با رعایت ایمنی و حریم خصوصی در زمان ملاقات عیادت کنندگان
 عدم محدودیت زمانی ملاقات خانواده درجه یك بیماران محتضر با رعایت آرامش سایر بیماران
تعیین ضوابط، شرایط و ساعت ملاقات جهت بیماران بستری در بخشهای ویژه و ایزوله  و روانپزشکی ( وجود وسایل حفاظت فردی و رعایت استانداردهای کنترل عفونت-در دسترس بودن امکانات جهت مهار بیمار و پیشگیری از آسیب به خود و دیگران)
 فراهم کردن امکان ارتباط بیشتر بیماران هوشیار بستری در بخشهای ویژه و ایزوله با خانواده با رعایت ایمنی و حریم خصوصی
 نظارت گروه پرستاری بر ملاقات بیمار با خانواده</t>
  </si>
  <si>
    <t xml:space="preserve">پیش بینی فضای انتظار متناسب با تعداد مراجعین، در معرض دید بودن واحدهای پذیرش و ترخیص، اطلاع رسانی ضوابط و هزینه های قابل پیش بینی در زمان پذیرش به بیماران، پذیرش و ترخیص بیماران بستری به صورت تسهیل شده </t>
  </si>
  <si>
    <t>وجود مکان پذیرش و ترخیص با فضای مناسب و تسهیلات (صندلی، دستگاه کپی، خدمات بیمه و ...) و در معرض دید مراجعین در هنگام ورود به لابی و حضور مستمر حداقل یك نفر در هر زمان در باجه
ایجاد تسهیلات اخذ نوبت اینترنتی و حضوری جهت مراجعه به موقع و پیش بینی زمان انتظارپذیرش
انجام فرایند پذیرش و ترخیص بدون ازدحام در ورودی و هرگونه سد معبر و در حداقل زمان
وجود وب سایت فعال و به روز با اطلاعات لازم در خصوص نحوه پذیرش، خدمات، تعرفه ها، قراردادهای بیمه و اطلاعات پزشکان
پذیرش بیمه های پایه در بیمارستان و عقد قرارداد با بیمه های تکمیلی
پیش بینی سامانه های پرداخت الکترونیك در تمامی پایانه های مالی (پوز) در پذیرش خدمات سرپایی و بستری</t>
  </si>
  <si>
    <t>تامین خدمات تشخیصی و درمانی مورد نیاز بیماران</t>
  </si>
  <si>
    <t>بیمارستان در تامین خدمات تشخیصی و درمانی و مراقبتی، تامین دارو، تجهیزات و ملزومات مورد نیاز بیماران متعهد و پاسخگو است.</t>
  </si>
  <si>
    <t>ارائه درمان بی قید و شرط به بیماران اورژانس و بدحال و پذیرش بیماران بدون هرگونه گزینش/ انتخاب در سرویسهای تخصصی و ملاک هایی مانند درآمد اکتسابی/ مدت اشغال تخت و سایر معیارهای گزینشی دیگر 
پایدار سازی بیماران بدحال و هماهنگی با ستاد هدایت جهت اعزام بیمار در صورت عدم وجود تخصص مورد نیاز در بیمارستان با رعایت ایمنی و مدیریت زمان
عدم ارجاع بیمار/ همراه برای تهیه دارو، ملزومات و تجهیزات به خارج از بیمارستان و تدارک داروها و تجهیزات خاص از خارج از بیمارستان 
وجود داروخانه مجهز در تمام ساعات شبانه روز در بیمارستان
ارائه خدمات تشخیصی و درمانی مورد نیاز بیماران به صورت برنامه ریزی شده در تمام ساعات شبانه روز و بدون وقفه
برنامه ریزی، هماهنگی و اجرا برای خدمات تشخیصی و درمانی خارج از زنجیره تامین توسط بیمارستان   
انجام فرآیندهای تشخیصی و مراقبتی بیمار توسط کارکنان بیمارستان
پی گیری و هماهنگی اقدامات پاراکلینیکی مورد نیاز بیماران در بخشهای بستری و اورژانس توسط کارکنان بیمارستان به صورت شبانه روزی
فراهم نمودن تسهیلات لازم برای نظرخواهی از پزشکان دیگر ( دوم)</t>
  </si>
  <si>
    <t>تامین تسهیلات معنوی برای بیمار و خانواده او</t>
  </si>
  <si>
    <t>فراهم سازی تسهیلات لازم برای انجام فرایض مذهبی و فرصت دیدار با خانواده بیمار محتضر با رعایت اصول پزشکی</t>
  </si>
  <si>
    <t xml:space="preserve">
تامین امکانات لازم شامل قبله نما، ترالی تیمم و امکانات برگزاری نماز ازجمله سجاده نماز، مهر، زیر انداز، قرآن در اتاق بستری
دسترسی به نماز خانه با امکانات لازم برای بیماران و همراهان/ مراجعین در بیمارستان و اطلاع رسانی مناسب آن در سطح بیمارستان
مساعدت کارکنان در ادای فرایض دینی به بیماران کم توان
امکان دسترسی شبانه روزی به نمازخانه/ اتاق دعا برای همراهان/ خانواده بیماران 
ایجاد فرصت انجام فرایض مذهبی برای خانواده محتضر
آموزش و آگاهی کارکنان بخشهای درمانی بالینی/ خدماتی در خصوص چگونگی برخورد با بیماران در حال احتضار
فراهم کردن فضای مجزا و رعایت حریم خصوصی بیمار
مدیریت و کنترل تاثیرات و تألم حاصل از وخامت حال بیماران/ خانواده بیمار محتضر برای سایر بیماران
تعیین مسیرمستقل از راهروهای اصلی بیمارستان جهت انتقال متوفی
وجود فضایی مسقف و  بسته برای سوگواری همراهان
وجود امکانات و تسهیلات لازم در فضای مربوط به سوگواری همراهان </t>
  </si>
  <si>
    <t>رعایت منشور حقوق بیماران</t>
  </si>
  <si>
    <t>برنامه ریزی و اجرا برنامه های آموزشی در زمینه اخلاق بالینی و منشور حقوق بیماران انجام می گیرد.</t>
  </si>
  <si>
    <t>نصب منشور حقوق بیماردر لابی، ورودی اصلی بیمارستان، ورودی بخشهای بستری و اورژانس و بخشهای ویژه
برگزاری دوره های آموزشی منشور حقوق بیمار، برای کارکنان بیمارستان و آگاهی رده های مختلف کارکنان از مفاد منشور حقوق بیمار
انطباق عملکرد به مفاد منشور حقوق بیمار متناسب با نقش هر یك از کارکنان
نظارت کمیته اخلاق بالینی بر رعایت صحیح منشور حقوق بیمار در بیمارستان
ارزیابی انطباق عملکرد کارکنان با آموزشها و رعایت اخلاق حرفه ای
طراحی اقدام اصلاحی/ برنامه بهبود کیفیت در کمیته اخلاق بالینی و طرح در جلسات تیم رهبری و مدیریت و اجرای آن</t>
  </si>
  <si>
    <t>رعایت حریم شخصی بیماران</t>
  </si>
  <si>
    <t xml:space="preserve"> خدمات درمانی و تشخیصی با رعایت حریم شخصی به مراجعین و بیماران ارائه می گردد.</t>
  </si>
  <si>
    <t>اطلاع رسانی به تمام بخشهای بالینی در مورد ممنوعیت آشکارسازی اطلاعات درمانی بیمار و آگاهی کارکنان
عدم درج نام و نام خانوادگی، تشخیص بیماری و سایر  اطلاعات درمانی در روی جلد پرونده بیمار، تابلوی موجود در بالین بیمار و تابلوی بخش
تعیین کارکنان و رده های شغلی مجاز دارای دسترسی به  اطلاعات بیماران
تعیین همراهان مجاز در دسترسی به اطلاعات محرمانه بیماران
ارایه خدمات به بیماران با رعایت موازین انطباق، توسط کارکنان همگن و با رعایت احترام به شان و منزلت انسانی
 رعایت حریم شخصی، محرمانگی  اطلاعات و ارزشهای بیماران در حین ارائه خدمات مراقبتی، تشخیصی و درمانی
عدم استفاده از دوربینهای مدار بسته در حریم خصوصی بیماران
تعیین روشی معین برای کسب اجازه، پیش از ورود کارکنان به اتاق بیمار/ بیماران در بخشهای بالینی و رعایت آن
پیش بینی نحوه محفوظ نمودن فضای اطراف هر تخت در اتاقهای عمومی با استفاده از جداکننده یا پاراوان
اقامت بیماران در بخشهای بستری عادی بزرگسالان، به صورت تفکیك اتاقهای بستری خانمها و آقایان
حفظ حریم و پوشش بارعایت موازین شرعی، اخلاق حرفه ای و تامین امنیت روانی بیمار با پوشش مناسب در اتاق بستری یا زمان جابجایی بیمار
تعیین نحوه رسیدگی به درخواست بیمار و خانواده آنها درخصوص افزایش حدود حریم و رعایت اعتقادات آنها
بکارگیری پزشکان همگن در معاینات و ارائه خدمات تشخیصی درمانی زنان و زایمان
حضور کارکنان فنی هم جنس یا یك نفر محرم یا معتمد بیمار بنا به درخواست وی در معاینات
بکارگیری کارکنان همگن در بخشها و واحدها کلینیکی و پاراکلینیکی
استفاده از کارکنان بیمار برِ همگن در همه انتقالهای بین بخشی و درون بخشی در انتقال به سایر بخشهای کلینیکی و یا پاراکلینیك
چینش کارکنان با رعایت اصول ارائه خدمات توسط کارکنان همگن در تمامی نوبتهای کاری بخصوص در بخشهای ویژه و بیماران با کاهش هوشیاری
تفکیك اتاق بستری بیماران مرد یا زن در بخشهای بزرگسال
تفکیك سرویس بهداشتی و حمام مردانه و زنانه در بخشهای بزرگسال
استفاده از جداکننده بین بیماران در تمامی بخشها 
صورتجلسه نمودن اموال بیماران در بدو ورود در حضور یك نفر شاهد از نزدیکان بیمار و دریافت رسید پس از تحویل اموال بیماران به همراه یا فرد مورد اعتماد بیمار
صورتجلسه اموال بیمار در بیماران تصادفی و منتقل از طریق اورژانس با حضور کارشناس اورژانس و مامور انتظامات
تحویل صورتجلسه و اموال بیماران تصادفی و منتقل از طریق اورژانس به دفتر مدیریت/ حفاظت فیزیکی یا هر مسئول دیگر به تشخیص بیمارستان
تحویل اموال بیمار به وی یا خانوادهاش و دریافت رسید دریافت در زمان ترخیص
در اتاقهای بیش از یك تخت، با رعایت اصول زیبا شناختی و عدم نقض فاصله استاندارد بین تختها، حریم هریك از تختها محفوظ است
نصب جداکننده بین تختها با رنگ ملایم و متناسب با رنگ سایر وسایل موجود در اتاق بیمار</t>
  </si>
  <si>
    <t>فرآیند رسیدگی به شکایت</t>
  </si>
  <si>
    <t>نظام کارآمد رسیدگی به شکایت در بیمارستان طراحی شده و بر اساس آن عمل میشود.</t>
  </si>
  <si>
    <t xml:space="preserve">.وجود واحد رسیدگی به شکایات در فضای فیزیکی ترجیحا مستقل و دارای امکانات تهویه و اداری (تلفن مستقل، میز، صندلی و ...
قرارگیری واحد در مسیر اصلی ورودی و خروجی بیماران (معرض دید) مراجعین به همراه راهنما و تابلوی راهنما
تعیین  یک نفر کارشناس مستقل علاقمند، مطلع از فرآیندهای بیمارستانی و دارای روابط عمومی مناسب. با ابلاغ انشایی
تدوین فرآیند نحوه ی اعلام و رسیدگی به شکایات با ذکر نام صاحبان فرآیند به صورت فلوچارت ساده و قابل فهم
دریافت شکایات مردمی از طریق تلفنی، مراجعه حضوری و تکمیل فرم، سامانه پیامکی، سایت بیمارستان و ...
نصب فرآیند مذکور حداقل در واحد پذیرش، اورژانس، حسابداری و سالن های انتظار و در معرض دید مراجعین
 آگاهی کارکنان بیمارستان از فرایند رسیدگی به شکایات اعلام شده
انطباق عملکرد  کارکنان و کارشناس رسیدگی به شکایات بر اساس فرایند مذکور
 تعیین روش اجرایی سطح بندی و اولویت بندی (حساسیت موضوع و ...) رسیدگی به شکایات واصله و ارائه بازخورد به شاکی
 بررسی نحوه ی پاسخگویی به شکایات و وجود مستندات نتایج رسیدگی به آنها
جمع آوری و تحلیل ریشه ای شکایات، انتقادات و پیشنهادات بیمار، خانواده توسط واحد رسیدگی به شکایات
ارائه ی گزارش تحلیلی و جمع بندی نتایج موارد شکایات، انتقادات و پیشنهادات بیمار و خانواده به کمیته پایش سنجش کیفیت و اخلاق بالینی و تدوین برنامه بهبود کیفیت و اقدام اصلاحی
 شناسایی موارد منجر به خسارات به گیرندگان خدمت و اقدام در راستای جبران خسارت توسط تیم رهبری و مدیریت
پیگیری امور بیماران با رویکرد پیشگیری از شکایات و نارضایتی، برنامه ریزی شده و بر اساس آن عمل می شود
سنجش میزان رضایت مندی شاکیان از نحوه ی رسیدگی و پاسخگویی به شکایات (تماس با 10 تا 15 درصد شاکیان)
</t>
  </si>
  <si>
    <t xml:space="preserve">ایمنی بیمار </t>
  </si>
  <si>
    <t>کنترل عفونت</t>
  </si>
  <si>
    <t>حقوق گیرندگان خدمت</t>
  </si>
  <si>
    <t>برنامه پیشگیری و کنترل عفونت جز اولویتهای اصلی تیم مدیریت و رهبری بیمارستان بوده و به عنوان ارزش پایدار سازمانی اجرا میگردد</t>
  </si>
  <si>
    <t>1-1</t>
  </si>
  <si>
    <t>رهبری ارشد با پشتیبانی مشهود از اهداف و شاخص های IPC  (به عنوان مثال، در جلسات سطح اجرایی، بازدیدهای اجرایی و ایفای نقش به عنوان الگو)، تعهد و حمایت واضح از برنامه IPC نشان می دهد</t>
  </si>
  <si>
    <t>1-2</t>
  </si>
  <si>
    <t>یک نفر پرستار تمام وقت مخصوص اجرای فرایندهای کنترل عفونت،  به ازای هر 250 تخت به عنوان کارشناس IPC بیمارستان تعیین شده است</t>
  </si>
  <si>
    <t>1-4</t>
  </si>
  <si>
    <t xml:space="preserve">برنامه نظارت با توجه به نیازها و اولویت های فعلی مرکز، جزء تعریف شده برنامه IPC بوده و بصورت بازدیدهای دوره ای روزانه و هفتگی و فصلی و با استفاده از چک لیستهای مدون، برنامه ریزی شده است. </t>
  </si>
  <si>
    <t>1-5</t>
  </si>
  <si>
    <t>خودارزیابی استانداردهای پیشگیری و کنترل عفونت (IPC) با نظارت مستقیم مدیریت بیمارستان و کمیته کنترل عفونت برنامه ریزی، انجام  می شود و مشکلات بیمارستان در حوزه کنترل عفونت را مشخص میکند.</t>
  </si>
  <si>
    <t>1-6</t>
  </si>
  <si>
    <t>خودارزیابی استانداردهای پیشگیری و کنترل عفونت (IPC)  قابل مقايسه با دوره های قبلی بوده و اقدامات اصلاحی در صورت نیاز طراحی و پیگیری می شود.</t>
  </si>
  <si>
    <t>1-8</t>
  </si>
  <si>
    <t>کمیته مطابق دستورالعمل وزارتی فعال بوده و دستور کار جلسات کمیته، همسو با مشکلات استخراج شده از خودارزیابی استانداردهای پیشگیری و کنترل عفونت (IPC) بوده و راه حل های قابل اجرا برای حل مشکلات تدوین و اجرا میگردد و نتایج مطلوب به دنبال اجرای مصوبات کمیته محقق میگردد</t>
  </si>
  <si>
    <t>1-9</t>
  </si>
  <si>
    <t>برنامه عملیاتی IPC با توجه به مشکلات رایج بیمارستان و با اهداف واضح و شاخص های قابل اندازه گیری تدوین شده است.</t>
  </si>
  <si>
    <t xml:space="preserve">اثربخشی برنامه‏های پیشگیری و کنترل عفونت‏ های بیمارستانی ارزیابی می‏شود و نتایج آن مؤید کاهش بروز عفونت بیمارستانی است. </t>
  </si>
  <si>
    <t>2-1</t>
  </si>
  <si>
    <t>تدوین و ابلاغ روش اجرایی پیشگیری و کنترل عفونت های بیمارستانی با مشارکت صاحبان فرایند (با تاکید بر چهار عفونت شایع مشمول نظام مراقبت)</t>
  </si>
  <si>
    <t>2-2</t>
  </si>
  <si>
    <t>تدوین و ابلاغ راهنماي هاي احتياطات استاندارد، PPE، احتیاطات مبتنی بر روش انتقال و بهداشت دست</t>
  </si>
  <si>
    <t>2-3</t>
  </si>
  <si>
    <t>تدوین و ابلاغ راهنماي هاي پاکسازی اولیه ابزار، مدیریت پسماند، نظافت و ضدعفونی سطوح و فضاها</t>
  </si>
  <si>
    <t>2-4</t>
  </si>
  <si>
    <t>انطباق عملکرد کارکنان با روش های اجرایی پیشگیری و کنترل عفونت های بیمارستانی و راهنماهای موجود</t>
  </si>
  <si>
    <t>2-5</t>
  </si>
  <si>
    <t xml:space="preserve">استفاده از استراتژی های چندوجهی برای اجرای مداخلات (تغییر سیستم، آموزش و یادگیری، پایش و بازخورد، ارتباطات و یادآورها، تغییر جو و فرهنگ ایمنی) </t>
  </si>
  <si>
    <t>2-6</t>
  </si>
  <si>
    <t>آموزش پيشگيري و كنترل عفونت بيمارستانی (IPC) براي تمامي كاركنان خدمات سلامت به صورت منظم و دوره اي ارائه مي شود.</t>
  </si>
  <si>
    <t>2-7</t>
  </si>
  <si>
    <t>بیمارستان داراي ظرفیت شناسايي بیشترين پاتوژن هاي مرتبط به پیشگیری و کنترل عفونت و حساسيت ضد ميكروبي پاتوژن هاي جدا سازي شده است.</t>
  </si>
  <si>
    <t>2-8</t>
  </si>
  <si>
    <t>در صورتی كه بازسازي/ تعميرات در نواحی مهم بيمارستانی داراي فعاليت هاي بالينی صورت می گيرد، تيم پيشگيري و كنترل عفونت حضور و نظارت دارد و احتياطات در طی كار ساخت و ساز و نوسازي رعايت می شود.</t>
  </si>
  <si>
    <t>2-9</t>
  </si>
  <si>
    <t>شناسایی اقلام یکبارمصرف نیازمند فرآوری مجدد و تدوین خط مشی و پایش و نظارت بر اجرای صحیح آن</t>
  </si>
  <si>
    <t>2-10</t>
  </si>
  <si>
    <t>آگاهی و انطباق عملکرد کارکنان با روش اجرایی فرآوری مجدد</t>
  </si>
  <si>
    <t>استقرار و کارآمدی نظام مراقبت عفونتهای بیمارستانی</t>
  </si>
  <si>
    <t>3-1</t>
  </si>
  <si>
    <t>تعیین روش های موثر شناسایی و گزارش دهی عفونت های بیمارستانی در حین بستری بر اساس دستورالعمل کشوری</t>
  </si>
  <si>
    <t>3-2</t>
  </si>
  <si>
    <t>تعیین روش های موثر شناسایی و گزارش دهی عفونت های بیمارستانی پس از ترخیص بیماران بر اساس دستورالعمل کشوری</t>
  </si>
  <si>
    <t>3-3</t>
  </si>
  <si>
    <t>3-4</t>
  </si>
  <si>
    <t>افزایش درصد بیماریابی عفونتهای بیمارستانی در جهت رسیدن به حد انتظار کشوری</t>
  </si>
  <si>
    <t>3-5</t>
  </si>
  <si>
    <t>تعریف، شناسایی سریع و طرح موارد طغیان از طرف تیم کنترل عفونت در کمیته کنترل عفونت و تدوین برنامه مداخله ای اصلاحی بر اساس مصوبات کمیته</t>
  </si>
  <si>
    <t>4</t>
  </si>
  <si>
    <t>4-1</t>
  </si>
  <si>
    <t>4-2</t>
  </si>
  <si>
    <t xml:space="preserve">وجود اتاق ایزوله استاندارد  با پیش ورودی و تجهیزات حفاظت فردی و تهویه مناسب </t>
  </si>
  <si>
    <t>4-3</t>
  </si>
  <si>
    <t>رعایت احتیاطات استاندارد و استفاده از وسایل حفاظت فردی مطابق دستورالعمل ها</t>
  </si>
  <si>
    <t>4-4</t>
  </si>
  <si>
    <t>وجود تهويه محيطی مطلوب در فضاي ارائه مراقبت / خدمات بالينی به بيماران به صورت دائم</t>
  </si>
  <si>
    <t>4-5</t>
  </si>
  <si>
    <t xml:space="preserve">وجود توالت و تسهیلات بهداشتی بیمار به تعداد کافی و در شرایط مناسب </t>
  </si>
  <si>
    <t>4-6</t>
  </si>
  <si>
    <t>برنامه نظافت کف و سطوح و فضاها تدوین و اجرا و مستندسازی میشود.</t>
  </si>
  <si>
    <t>5</t>
  </si>
  <si>
    <t>5-1</t>
  </si>
  <si>
    <t xml:space="preserve">تدوین و ابلاغ راهنما/ برنامه تولیت آنتی بیوتیکی و تعیین متولی و فرد پاسخگو </t>
  </si>
  <si>
    <t>5-2</t>
  </si>
  <si>
    <t>تدوین پروتکل تجویز آنتی بیوتیك پروفیلاکسی قبل از اعمال جراحی و پایش و مدیریت مصرف آن</t>
  </si>
  <si>
    <t>5-3</t>
  </si>
  <si>
    <t>تدوین پروتکل تجویز آنتی بیوتیك های پرهزینه و پایش و مدیریت مصرف آن</t>
  </si>
  <si>
    <t>5-4</t>
  </si>
  <si>
    <t>5-5</t>
  </si>
  <si>
    <t>مشارکت تیم مدیریت و رهبری، پزشک کنترل عفونت و سایر پزشکان، مسئول آزمایشگاه و مسئول فنی داروخانه و تدوین برنامه مداخله اصلاحی در جهت مصرف بهینه آنتی بیوتیک</t>
  </si>
  <si>
    <t>5-6</t>
  </si>
  <si>
    <t>کاهش منطقی مصرف آنتی بیوتیک نسبت به مدت مشابه سال گذشته</t>
  </si>
  <si>
    <t>6-1</t>
  </si>
  <si>
    <t>تامین فضاها (تمیز و کثیف )، زیرساختها و تسهیلات لازم جهت اجرای روشهای اجرایی پاکسازی تجهیزات و فرایندهای پیشگیری و کنترل عفونت در بخشها و CSSD</t>
  </si>
  <si>
    <t>6-2</t>
  </si>
  <si>
    <t>پاکسازی اولیه ابزار حساس و غیر حساس به حرارت با آب زیر 45 درجه در نزدیکترین مکان به محل انجام پروسیجر و رعایت حداقل فاصله زمانی و در شرایط استاندارد با تاکید بر کت لبها و بخشهای آندوسکوپی</t>
  </si>
  <si>
    <t>6-3</t>
  </si>
  <si>
    <t>انتقال ابزار آلوده از مسیر جداگانه و یا در کانتینر دربسته استاندارد</t>
  </si>
  <si>
    <t>6-4</t>
  </si>
  <si>
    <t xml:space="preserve">انجام کلیه گامهای فرایند شستشو و گند زدایی ابزار و وسایل از ابتدا در واحد استریلیزاسیون مرکزی </t>
  </si>
  <si>
    <t>6-5</t>
  </si>
  <si>
    <t>استفاده موثر از تجهیزات سالم مولد آب پرفشار برای شستشو  (CSSD و بخشهای آندوسکوپی)</t>
  </si>
  <si>
    <t>6-6</t>
  </si>
  <si>
    <t>رطوبت زدایی موثر و استفاده از هوای پر فشار برای خشك کردن کامل تجهیزات لومن دار (به خصوص در کت لب و بخشهای آندوسکوپی)</t>
  </si>
  <si>
    <t>6-7</t>
  </si>
  <si>
    <t>پایش کیفیت فرایند پاکسازی ابزار و تجهیزات با تجهیزات دید کامل (نور کافی- ذره بین) و به صورت تصادفی با استفاده تست های موجود و رایج</t>
  </si>
  <si>
    <t>6-8</t>
  </si>
  <si>
    <t>7</t>
  </si>
  <si>
    <t>استريل نمودن اقلام "حساس به حرارت" مطابق با استانداردهای کارخانه سازنده و ضوابط مربوط انجام می‏شود.</t>
  </si>
  <si>
    <t>7-1</t>
  </si>
  <si>
    <t xml:space="preserve">شناسایی اقلام حساس به حرارت در فرایند استریلیزاسیون و اطلاع رسانی به بخشها/ واحدها  </t>
  </si>
  <si>
    <t>7-2</t>
  </si>
  <si>
    <t xml:space="preserve">انتخاب روش استریل اقلام حساس به حرارت با توجه به امکانات موجود و اطلاع رسانی به بخشها/ واحدها  </t>
  </si>
  <si>
    <t>7-3</t>
  </si>
  <si>
    <t>7-4</t>
  </si>
  <si>
    <t>7-5</t>
  </si>
  <si>
    <t xml:space="preserve">آموزش و نظارت بر نحوه آماده سازی، برچسب گذاری و استفاده از محلولهای گندزدای سطح بالا توسط سرپرستار بخش/ واحد استریلیزاسیون </t>
  </si>
  <si>
    <t>7-6</t>
  </si>
  <si>
    <t xml:space="preserve">آموزش و نظارت بر نحوه دفع صحیح محلولهای گندزدای سطح بالا توسط سرپرستار بخش/ واحد استریلیزاسیون </t>
  </si>
  <si>
    <t>8</t>
  </si>
  <si>
    <t xml:space="preserve">استريل نمودن "فوری" اقلام خاص مطابق ضوابط مربوط برنامه‏ریزی شده و بر اساس آن عمل مي‏شود. </t>
  </si>
  <si>
    <t>8-1</t>
  </si>
  <si>
    <t>8-2</t>
  </si>
  <si>
    <t xml:space="preserve"> پیش بینی و فراهم نمودن تعدادِ اقلام مورد نیاز به صورت تك پیچ</t>
  </si>
  <si>
    <t>8-3</t>
  </si>
  <si>
    <t>اطمینان از وجود تجهیزات مرتبط با استریل فوری اقلام خاص</t>
  </si>
  <si>
    <t>9</t>
  </si>
  <si>
    <t>9-1</t>
  </si>
  <si>
    <t>اطمینان از آگاهی کاربر از تست های پایش فرایند استریلیزاسیون و استفاده از آنها بر اساس دستورالعمل، آگاهی و تطابق عملکرد پرسنل بر اساس آن</t>
  </si>
  <si>
    <t>9-2</t>
  </si>
  <si>
    <t>دستگاه استریلیزاسیون دارای برچسب کالیبراسیون سبز و معتبر مباشد</t>
  </si>
  <si>
    <t>9-3</t>
  </si>
  <si>
    <t>9-4</t>
  </si>
  <si>
    <t xml:space="preserve">انجام و ثبت نتایج آزمون بووی– دیك روزانه قبل از شروع کار دستگاه های پری وکیوم بر اساس راهنمای کشوری نظام مراقبت عفونتهای بیمارستانی </t>
  </si>
  <si>
    <t>9-5</t>
  </si>
  <si>
    <t xml:space="preserve">انجام و ثبت هفتگی نتایج آزمون بیولوژیك، در زمان راه اندازی دستگاه استریل کننده و پس از هر بار انجام تعمیرات کلی و در استریلیزاسیون ایمپلنتها </t>
  </si>
  <si>
    <t>9-6</t>
  </si>
  <si>
    <t>10</t>
  </si>
  <si>
    <t>10-1</t>
  </si>
  <si>
    <t>استفاده از بسته بندی مناسب، متناسب با نوع و تعداد ابزار موجود در بسته</t>
  </si>
  <si>
    <t>10-2</t>
  </si>
  <si>
    <t xml:space="preserve">ثبت حداقل اطلاعات مورد نیاز (تاریخ و شیفت کاری-شماره/کد دستگاه استریل کننده-تاریخ انقضا مصرف بسته استریل- چرخه بارگذاری- نام بارگذاری کننده هر چرخه استریل- نام ست) برای فرایند رهگیری و فراخوان اقلام استریل شده بر روی بر چسب بسته استریل </t>
  </si>
  <si>
    <t>10-3</t>
  </si>
  <si>
    <t>10-4</t>
  </si>
  <si>
    <t>وجود فضاهایی محصور با شرایط استاندارد تهویه و حداقل تردد مختص انبارش و نگهداری وسایل استریل در واحد استریلیزاسیون مرکزی، اتاق عمل و سایر بخشهای دارای بسته های استریل(دمای کمتر از 24 درجه، رطوبت نسبی کمتر از 70%، وجود فشار مثبت و تهویه مناسب با حداقل 6 بار گردش هوا در ساعت، عدم تابش نور مستقیم خورشید)</t>
  </si>
  <si>
    <t>10-5</t>
  </si>
  <si>
    <t>10-6</t>
  </si>
  <si>
    <t>10-7</t>
  </si>
  <si>
    <t>10-8</t>
  </si>
  <si>
    <t>اطمینان از آشنایی و توجه کاربر به تغییر رنگ نشانگرهای شیمیایی و مشخصات ظاهری بسته های استریل در بخشها/ اتاق عمل و ...</t>
  </si>
  <si>
    <t>10-9</t>
  </si>
  <si>
    <t xml:space="preserve">اطمینان از مراقبت از بسته ها و وسایل استریل در بخشها در شرایط استاندارد  </t>
  </si>
  <si>
    <t>10-10</t>
  </si>
  <si>
    <t>11</t>
  </si>
  <si>
    <t>11-1</t>
  </si>
  <si>
    <t>11-2</t>
  </si>
  <si>
    <t>تفکیک ورودیها (کارکنان و ابزار بصورت جداگانه) و خروجی (مختص ابزار استریل)</t>
  </si>
  <si>
    <t>11-3</t>
  </si>
  <si>
    <t>11-4</t>
  </si>
  <si>
    <t>11-5</t>
  </si>
  <si>
    <t>تفکیك و نشانه گذاری فضاهای پشتیبانی، تمیز و استریل اتاق عمل و CSSD</t>
  </si>
  <si>
    <t>11-6</t>
  </si>
  <si>
    <t>تعیین و رعایت مسیر یک طرفه عبور ورود ابزار کثیف و اجرای فرایندها و خروج ابزار استریل</t>
  </si>
  <si>
    <t>11-7</t>
  </si>
  <si>
    <t>رعایت ورود به فضاهای تمیز و استریل اتاق عمل و تمامی فضاهای نیازمند رعایت موازین استریل</t>
  </si>
  <si>
    <t>11-8</t>
  </si>
  <si>
    <t>برنامه ریزی صحیح در نوبت های کاری در راستای بکارگیری کارکنان توانمند در فضاهای تعریف شده با توجه به اصول کنترل عفونت</t>
  </si>
  <si>
    <t>11-9</t>
  </si>
  <si>
    <t>12</t>
  </si>
  <si>
    <t>12-1</t>
  </si>
  <si>
    <t>وجود تسهیلات بهداشت دست مطابق با روشهای استاندارد ( ایستگاه بهداشت دست، محلول هندراب و دستمال بهداشتی) در تمامی بخشها/ واحدها اعم از بخش اورژانس و غیره</t>
  </si>
  <si>
    <t>12-2</t>
  </si>
  <si>
    <t>وجود تسهیلات بهداشت دست ( اسکراب) مطابق با موقعیتهای ارائه پروسیجرهای تهاجمی</t>
  </si>
  <si>
    <t>12-3</t>
  </si>
  <si>
    <t>12-4</t>
  </si>
  <si>
    <t xml:space="preserve">پایش میزان رعایت بهداشت دست بطور مستقیم و تایید با روش پایش غیر مستقیم و اندازه گیری انجام اسکراب دست </t>
  </si>
  <si>
    <t>12-5</t>
  </si>
  <si>
    <t>فرهنگ سازی و ارزش گذاری رعایت بهداشت دست در همه موارد به عنوان ارزش پایدار سازمانی در بیمارستان</t>
  </si>
  <si>
    <t xml:space="preserve">ارزیاب /ارزیابان </t>
  </si>
  <si>
    <t xml:space="preserve">ردیف </t>
  </si>
  <si>
    <r>
      <t xml:space="preserve">دانشگاه علوم پزشکی و خدمات بهداشتی درمانی تبریز
</t>
    </r>
    <r>
      <rPr>
        <sz val="12"/>
        <color rgb="FFFF0000"/>
        <rFont val="B Titr"/>
        <charset val="178"/>
      </rPr>
      <t xml:space="preserve">چک لیست ارزیابی کنترل عفونت </t>
    </r>
  </si>
  <si>
    <t>برنامه ریزی</t>
  </si>
  <si>
    <t>برنامه های عملیاتی در دو حیطه بالینی و مدیریتی براساس برنامه استراتژیک بیمارستان و برنامه استراتژیک دانشگاه(برنامه اختصاصی مدیریت پرستاری دانشگاه) تدوین شده، پایش و مدیریت می شوند. ( به طور مثال : برنامه عملیاتی جهت کنترل ونظارت برعملکرد مطلوب کارکنان پرستاری و مامایی، مدیریت منابع انسانی، آموزش کارکنان وآموزش به بیمار /خانواده و......)</t>
  </si>
  <si>
    <t>1</t>
  </si>
  <si>
    <t>تعیین فعالیتهای لازم برای دستیابی به اهداف اختصاصی، عملیاتی و عینی جهت همه حیطه های بالینی و مدیریتی بر اساس شرح وظایف و حیطه های کاری و نظارتی مدیریت پرستاری( به طور مثال : برنامه عملیاتی جهت کنترل و نظارت برعملکرد مطلوب کارکنان پرستاری ومامایی، مدیریت منابع انسانی، آموزش کارکنان و آموزش به بیمار /خانواده و......)</t>
  </si>
  <si>
    <t>2</t>
  </si>
  <si>
    <t>مشخص نمودن مسئول اجرا و دوره زمانی اجرای هر فعالیت، تعیین منابع (شامل منابع مالی، انسانی، اطلاعاتی و یا فیزیکی) مورد نیاز  برای هر فعالیت</t>
  </si>
  <si>
    <t>3</t>
  </si>
  <si>
    <t xml:space="preserve">مشخص نمودن نحوه پایش اجرای هر فعالیت و پایش اجرایی شدن آنها و تعیین مسئول پایش برای هر برنامه عملیاتی </t>
  </si>
  <si>
    <t xml:space="preserve">تدوین حداقل یك شاخص دستیابی به هدف و شاخص پیشرفت فیزیکی برای هر برنامه و اندازه گیری آنها در بازه های زمانی مشخص </t>
  </si>
  <si>
    <t>درصد پیشرفت برنامه ها و دستیابی به اهداف مرکز ( بویژه برنامه های مرتبط با برنامه اختصاصی مدیریت پرستاری دانشگاه)</t>
  </si>
  <si>
    <t>6</t>
  </si>
  <si>
    <t>به روز رسانی برنامه های عملیاتی بر اساس نتایج پایش و اندازه گیری شاخصهای مربوط</t>
  </si>
  <si>
    <t xml:space="preserve"> بکارگیری کارکنان پرستاری بر اساس شرح شغل و شرایط احراز</t>
  </si>
  <si>
    <t>برآورد کمی منابع انسانی گروه پرستاری و مامایی مورد نیاز هر یك از بخشهای تشخیصی و درمانی براساس معیارهای معین توسط سرپرستاران هر شش ماه یکبار</t>
  </si>
  <si>
    <t xml:space="preserve">برآورد کیفی منابع انسانی گروه پرستاری ومامایی مورد نیاز هر یك از بخشهای تشخیصی و درمانی براساس معیارهای معین توسط سرپرستاران هر شش ماه یکبار  </t>
  </si>
  <si>
    <t>گزارش برآورد کمی و کیفی منابع انسانی گروه پرستاری مورد نیاز به مدیریت پرستاری توسط سرپرستاران هر یك از بخشها</t>
  </si>
  <si>
    <t xml:space="preserve">جمع بندی منابع انسانی گروه پرستاری مورد نیاز هر یك از بخشهای تشخیصی و درمانی توسط مدیر پرستاری ( اعلام کمبود نیروی پرستاری به تیم رهبری و مدیریت، جبران کمبود از طریق جذب نیروهای جدید در صورت وجود مجوز از رهبری و مدیریت و پیش بینی روشهای جایگزین برای تامین نیروهای انسانی مورد نیاز با در  نظر گرفتن مشوقهای لازم)  </t>
  </si>
  <si>
    <t>توزیع متوازن گروه پرستاری و مامایی در بخشهای مختلف بر اساس جمع بندی منابع انسانی پرستاری مورد نیاز هر یك از بخشها  و دستورالعمل ابلاغی معاونت درمان درخصوص تنظیم برنامه کاری کارکنان گروه پرستاری توسط مدیریت پرستاری انجام می شود.</t>
  </si>
  <si>
    <t>تخصیص و چینش نیروهای موجود بخشها در هر نوبت کاری، متناسب با برآورد کمی و کیفی نیروی انسانی، حجم کاری، دستورالعمل ابلاغی معاونت درمان درخصوص تنظیم برنامه کاری کارکنان گروه پرستاری و ویژگیهای  افراد موجود در بیمارستان انجام می شود.</t>
  </si>
  <si>
    <t>نظارت بر چیدمان گروه پرستاری در نوبتهای کاری مختلف توسط مدیریت پرستاری</t>
  </si>
  <si>
    <t xml:space="preserve"> پستهای مدیریتی پرستاری بر اساس دستورالعمل ابلاغی وزارت متبوع تخصیص می یابد.</t>
  </si>
  <si>
    <t>14</t>
  </si>
  <si>
    <t>معرفی افراد دارای صلاحیت و حائز شرایط بر اساس دستورالعمل ابلاغی وزارت متبوع به معاونت درمان انجام می شود.</t>
  </si>
  <si>
    <t>15</t>
  </si>
  <si>
    <t>ارسال مدارک افراد بر اساس دستورالعمل ابلاغی وزارت متبوع به معاونت درمان انجام می شود.</t>
  </si>
  <si>
    <t>16</t>
  </si>
  <si>
    <t>صدور ابلاغ  پستهای مدیریتی پرستاری بر اساس دستورالعمل ابلاغی وزارت متبوع می باشد.</t>
  </si>
  <si>
    <t>17</t>
  </si>
  <si>
    <t xml:space="preserve"> انتصاب پستهای مدیریتی پرستاری بر اساس دستورالعمل ابلاغی وزارت متبوع می باشد.</t>
  </si>
  <si>
    <t>اطلاعات کادر پرستاری بصورت کامل( با در نظر گرفتن تناسب رشته شغلی ، مدرک تحصیلی و رده شغلی) بر اساس دستورالعمل ابلاغی وزارت متبوع) در سامانه MCMC ثبت و به روز رسانی می شود.</t>
  </si>
  <si>
    <t>مدیرپرستاری صلاحیت نیروهای جدیدالورود ( کارکنان پرستاری تازه استخدام و انتقالی از سایر بخشها )را بررسی و در صورت تایید نسبت به کارگیری و چینش آنها در بخشهای بالینی اقدام می نماید.</t>
  </si>
  <si>
    <t>18</t>
  </si>
  <si>
    <t xml:space="preserve">تعیین حداقل مهارت های عمومی بالینی، تخصصی و ارتباطی کارکنان پرستاری و مامایی توسط مدیرپرستاری با مشارکت سوپروایزر آموزشی، بالینی، سرپرستار و پرستاران خبره، طراحی چک لیست های مربوطه و ابلاغ به بخشها   </t>
  </si>
  <si>
    <t>19</t>
  </si>
  <si>
    <t xml:space="preserve">ارزیابی مهارتهای عمومی بالینی، تخصصی و ارتباطی کارکنان پرستاری و مامایی، تکمیل چک لیست مربوطه توسط سرپرستار/ کارشناس خبره تحت نظارت سوپروایزر آموزشی( بايستي براي تمامي پرسنل جديدالورود و پرسنل انتقالي از ساير بخش ها  به صورت سه مرحله اي به ترتيب 15روز و 45 روز و 3 ماه  پس از شروع به كار در بخش مربوطه تكميل شود.) </t>
  </si>
  <si>
    <t>20</t>
  </si>
  <si>
    <t xml:space="preserve">  تعیین نقاط قابل بهبود کادر جدیدالورود (کارکنان پرستاری تازه استخدام و انتقالی از سایر بخشها ) بعد از انجام ارزیابی و تنظیم و اجرای برنامه آموزشی مرتبط با هماهنگی سوپروایزرآموزشی وسرپرستار بخش  (اجرای خط مشی پرسپتورشیپ)</t>
  </si>
  <si>
    <t>21</t>
  </si>
  <si>
    <t xml:space="preserve"> استفاده خدمتی از کادر جدید الورود در بخش ها بعد از ارزیابی مجدد و احراز صلاحیت کامل بعد از تایید مدیر پرستاری (درصورت عدم احراز مواردی از مهارتهای مورد نیاز بخش، لازم است ضمن بکارگیری محدود، برنامه آموزشی مرتبط با هماهنگی سوپروایزر آموزشی تنظیم و اجرا شود و نیروها می بایست بعد از ارزیابی مجدد و احراز صلاحیت کامل بکارگیری شوند.)  </t>
  </si>
  <si>
    <t>شیوه های اجرایی و نحوه چیدمان کارکنان پرستاری، مانع مراقبتهای مستقیم پرستاری نمی شوند.</t>
  </si>
  <si>
    <t>22</t>
  </si>
  <si>
    <t xml:space="preserve"> ارائه مراقبتهای پرستاری به شیوه های بیمار محور از قبیل مراقبت موردی </t>
  </si>
  <si>
    <t>23</t>
  </si>
  <si>
    <t>حضور مستمر پرستاران بر بالین و ارزیابی مستمر وضعیت بالینی بیمار در هر نوبت کاری توسط گروه پرستاری مسئول</t>
  </si>
  <si>
    <t>24</t>
  </si>
  <si>
    <t xml:space="preserve">  نظارت بر حضور مستمر پرستاران بر بالین توسط تیم مدیریت پرستاری</t>
  </si>
  <si>
    <t>25</t>
  </si>
  <si>
    <t>شناسایی اقدامات و امورات غیر مرتبط و مانع مراقبت مستقیم توسط مدیریت پرستاری از جمله مستندسازی های مازاد یا  انجام  امور غیر مرتبط (حذف اوراق غیر اصلی پرونده بیمار و فرآیند بیمارستان الگو در سه حیطه رضایت اگاهانه، مشاوره و خونگیری)</t>
  </si>
  <si>
    <t>26</t>
  </si>
  <si>
    <t>گزارش اقدامات و امور غیر مرتبط شناسایی شده توسط مدیریت پرستاری به تیم رهبری و مدیریت جهت تعیین تکلیف و بازنگری آنها (حذف اوراق غیر اصلی پرونده بیمار و  فرآیند بیمارستان الگو در سه حیطه رضایت اگاهانه، مشاوره و خونگیری)</t>
  </si>
  <si>
    <t>27</t>
  </si>
  <si>
    <t>برنامه ریزی جهت حذف مستندسازی های مازاد با رعایت ضوابط ابلاغی وزارت بهداشت  ( حذف اوراق غیر اصلی پرونده بیمار و فرآیند بیمارستان الگو در سه حیطه رضایت اگاهانه، مشاوره و خونگیری)</t>
  </si>
  <si>
    <t>28</t>
  </si>
  <si>
    <t>ارزیابی اثربخشی اقدامات اصلاحی در زمینه بهبود مراقبتهای مستقیم پرستاری (سطح پیشرفت حذف اوراق غیر اصلی پرونده بیمار و  فرآیند بیمارستان الگو در سه حیطه رضایت اگاهانه، مشاوره و خونگیری)</t>
  </si>
  <si>
    <t>29</t>
  </si>
  <si>
    <t>ارائه مراقبتهای مستقیم پرستاری در سطح انتظار و استانداردهای مربوط ( حذف اوراق غیر اصلی پرونده بیمار و فرآیند بیمارستان الگو در سه حیطه رضایت اگاهانه، مشاوره و خونگیری)</t>
  </si>
  <si>
    <t xml:space="preserve"> نظارت مؤثر مدیریت پرستاری بر روند مراقبت و درمان</t>
  </si>
  <si>
    <t xml:space="preserve">ارزیابی عملکردکارکنان گروه پرستاری تحت نظر را( طبق حدود انتظارات رده های مختلف ) به طور مستمر انجام می دهد. </t>
  </si>
  <si>
    <t>وجود  فرآیند مشخص جهت ارزیابی عملکرد کادر پرستاری ( نحوه بررسی و معیارهای آن مشخص شده است )</t>
  </si>
  <si>
    <t xml:space="preserve"> وجود چک لیست تکمیل شده جهت کلیه مشمولین </t>
  </si>
  <si>
    <t xml:space="preserve"> تجزیه و تحلیل نتایج ارزیابی عملکرد ( نتایج حاصل از ارزیابی به امضای ارزیابی شونده رسیده و در خصوص ارتقای نقاط قابل بهبود تصمیم گیری شده است و اثر بخشی اقدامات اصلاحی بررسی شده است.)</t>
  </si>
  <si>
    <t>ارزیابی مستمر حداقل هر سه ماه یکبار</t>
  </si>
  <si>
    <t>گزارشهای بیست و چهار ساعته سوپروایزرها به صورت روزانه توسط تیم رهبری و مدیریت بررسی و اقدامات اصلاحی لازم به عمل می آید و  نظارت مستمر بر نحوه ارائه مراقبتهای پرستاری انجام شده و در صورت نیاز اقدامات اصلاحی مؤثر به عمل می آید.</t>
  </si>
  <si>
    <t xml:space="preserve"> بررسی گزارشهای بیست و چهار ساعته سوپروایزرها توسط مدیر پرستاری و در صورت لزوم اقدام یا پیشنهاد اقدام اصلاحی</t>
  </si>
  <si>
    <t>30</t>
  </si>
  <si>
    <t xml:space="preserve"> ارائه گزارش مشکلات/ پیشنهاد اقدام اصلاحی به مدیران ذیربط و پیگیری رفع آن </t>
  </si>
  <si>
    <t>31</t>
  </si>
  <si>
    <t xml:space="preserve">تعیین حداقلهای مورد انتظار در برنامه ریزی نظارت بر نحوه مراقبتهای پرستاری  </t>
  </si>
  <si>
    <t>32</t>
  </si>
  <si>
    <t xml:space="preserve">  تهیه ابزار نظارت و تعیین نحوه ارزیابی و نحوه تهیه گزارش نظارت </t>
  </si>
  <si>
    <t>33</t>
  </si>
  <si>
    <t xml:space="preserve"> تعیین و اولویت بندی ها، برنامه ها و اقدامات نیازمند به نظارت و بازدید مستمر </t>
  </si>
  <si>
    <t>34</t>
  </si>
  <si>
    <t xml:space="preserve">تعیین مسئول انجام هر یك از سطوح و ابعاد نظارتی </t>
  </si>
  <si>
    <t>35</t>
  </si>
  <si>
    <t xml:space="preserve">برنامه زمان بندی ارزیابی برای هریك از مسئولان نظارت   </t>
  </si>
  <si>
    <t>36</t>
  </si>
  <si>
    <t>اجرای نظارت با شیوه ارزیابی همه جانبه و در تمام سطوح مدیریتی و عملیاتی مراقبتهای پرستاری</t>
  </si>
  <si>
    <t>37</t>
  </si>
  <si>
    <t xml:space="preserve">طراحی و اجرای اقدامات اصلاحی/ برنامه بهبود بر اساس نتایج نظارتها   </t>
  </si>
  <si>
    <t>38</t>
  </si>
  <si>
    <t xml:space="preserve"> کسب اطمینان از اثر بخشی اقدامات اصلاحی/ برنامه های بهبود اجرا شده در بهبود روند مراقبتهای پرستاری و ایمنی بیماران </t>
  </si>
  <si>
    <t>39</t>
  </si>
  <si>
    <t xml:space="preserve">در صورت لزوم بازنگری/ بهبود روشهای ارزیابی بر اساس سنجش اثر بخشی نظارت در بهبود کیفیت مراقبتهای پرستاری و ایمنی بیماران  جهت کسب اطمینان از ارائه مطلوب خدمات </t>
  </si>
  <si>
    <t>40</t>
  </si>
  <si>
    <t>انجام نظارتهای مدون، تیم مدیریت پرستاری در چارچوب زمانبندی معین در قالب بازدیدهای مقطعی و سرزده در تمام ساعات شبانه روز  توسط تیم مذکور</t>
  </si>
  <si>
    <t xml:space="preserve">مدیریت پرستاری برنحوه تکمیل پرونده های پزشکی نظارت موثر می نماید و درصورت لزوم اقدامات اصلاحی موثر به عمل می آورد. </t>
  </si>
  <si>
    <t>41</t>
  </si>
  <si>
    <t xml:space="preserve"> راهنمای ثبت صحیح اقدامات و مراقبتهای پرستاری در پرونده پزشکی بیمار تدوین گردیده است و بصورت مستمر بازنگری می گردد.</t>
  </si>
  <si>
    <t>42</t>
  </si>
  <si>
    <t xml:space="preserve">ابلاغ راهنمای ثبت صحیح اقدامات پرستاری تدوین شده و توزیع راهنماها و دستورالعملهای ابلاغی وزارت بهداشت به کارکنان و بخشهای مربوطه </t>
  </si>
  <si>
    <t>43</t>
  </si>
  <si>
    <t>آگاهی کارکنان پرستاری مرتبط از نحوه ثبت صحیح اقدامات پرستاری بر اساس راهنماها و دستورالعملهای ابلاغی</t>
  </si>
  <si>
    <t>44</t>
  </si>
  <si>
    <t>ثبت اقدامات پرستاری در پرونده پزشکی مطابق راهنماها و دستورالعملهای ابلاغی</t>
  </si>
  <si>
    <t>45</t>
  </si>
  <si>
    <t>نظارت و گزارش موارد عدم انطباق در نحوه تکمیل پرونده های پزشکی توسط پزشکان و سایر گروههای بالینی با هماهنگی مدیر پرستاری و رئیس بخش</t>
  </si>
  <si>
    <t>46</t>
  </si>
  <si>
    <t>طراحی و انجام اقدامات اصلاحی/برنامه بهبود در کمیته فنآوری و مدیریت اطلاعات در صورت لزوم</t>
  </si>
  <si>
    <t xml:space="preserve"> مدیریت پرستاری بر روند اعزام و ارجاع بیماران برابر ضوابط مربوط و رعایت اصول ایمنی بیمار نظارت می نماید.</t>
  </si>
  <si>
    <t>47</t>
  </si>
  <si>
    <t>مدیریت، نظارت و انجام اعزام/ارجاع بیماران بر اساس دستورالعمل ابلاغی وزارت بهداشت و اخذ رعایت آگاهانه از بیمار/ خانواده</t>
  </si>
  <si>
    <t>48</t>
  </si>
  <si>
    <t>آموزش کارکنان مراقبت/ خدمات سلامت مرتبط با فرایند اعزام/ارجاع در زمینه رعایت اصول ایمنی بیمار</t>
  </si>
  <si>
    <t>49</t>
  </si>
  <si>
    <t>به اشتراک گذاری اطلاعات کامل بالینی بیمار بین مبدا  و مقصد اعزام/ارجاع توسط افراد ذیصلاح</t>
  </si>
  <si>
    <t>50</t>
  </si>
  <si>
    <t>وجود آمبولانس، تجهیزات، داروها و ملزومات مناسب و متناسب با وضعیت بیماران در تمام مراحل انتقال</t>
  </si>
  <si>
    <t>51</t>
  </si>
  <si>
    <t>تطبیق آمادگیهای و تثبیت وضعیت بیمار قبل از انتقال</t>
  </si>
  <si>
    <t>52</t>
  </si>
  <si>
    <t>استفاده از کارکنان مراقبت/ خدمات سلامت واجد صلاحیت متناسب با میزان وخامت حال بیمار و نیاز به مراقبت ویژه بر اساس راهنماهای بالینی مبتنی بر شواهد</t>
  </si>
  <si>
    <t>53</t>
  </si>
  <si>
    <t>پایش و مراقبت ایمن بیمار حین انتقال و تحویل کامل و صحیح بیمار به مقصد اعزام/ارجاع توسط کارکنان کارکنان مراقبت/ خدمات سلامت همراه بیمار</t>
  </si>
  <si>
    <t>54</t>
  </si>
  <si>
    <t>پیگیری سرانجام بیماران اعزام/ ارجاع شده با لحاظ جوانب ایمنی و تحلیل نتایج به منظور پیشگیری از بروز موارد مشابه عدم انطباق احتمالی در اعزام/ ارجاع</t>
  </si>
  <si>
    <t xml:space="preserve"> مدیریت پرستاری برای بهبود روند تعامل بین بخشهای بالینی و تعامل با سایر واحدها، برنامه ریزی نموده و بر اساس آن اقدام می نماید. </t>
  </si>
  <si>
    <t>تدوین روش اجرایی" نظارت بر روند تعامل بخشهای بالینی با سایر بخشها "</t>
  </si>
  <si>
    <t>اطلاع رسانی روش اجرایی به کارکنان مرتبط</t>
  </si>
  <si>
    <t>آگاهی کارکنان دفتر مدیریت پرستاری از روش اجرایی نظارت بر روند تعامل بخشهای بالینی با سایر بخشها</t>
  </si>
  <si>
    <t>انطباق عملکرد مدیریت پرستاری با روش اجرایی تدوین شده</t>
  </si>
  <si>
    <t>شناسایی موارد عدم انطباق بین بخشهای بالینی و بخشهای بالینی با سایر واحدهای پاراکلینیك، خدمات، پشتیبانی و سایر واحدها توسط مدیریت پرستاری</t>
  </si>
  <si>
    <t>تحلیل اولیه چالشهای بین بخشی در دفتر مدیریت پرستاری</t>
  </si>
  <si>
    <t>برگزاری جلسات تفاهمی و هم اندیشی برای یافتن راههای برون رفت در چالشهای بین بخشی و طراحی و اجرای اقدامات اصلاحی/برنامه بهبود با تفاهم طرفین</t>
  </si>
  <si>
    <t>طرح چالشهای بین بخشی که در جلسات تفاهمی و هم اندیشی اولیه به توافق نرسیده و یا نیازمند تامین منابع است در جلسات تیم رهبری و مدیریت</t>
  </si>
  <si>
    <t>اخذ تصمیمات و رفع موارد عدم انطباق/تامین منابع موردنیاز با محوریت رئیس بیمارستان</t>
  </si>
  <si>
    <t xml:space="preserve">  مدیریت پرستاری  از شیوه های مناسب  تشویق و تنبیه استفاده می نماید.</t>
  </si>
  <si>
    <t>64</t>
  </si>
  <si>
    <t>شیوه نامه تنبیه و تشویق تدوین و ابلاغ شده است.</t>
  </si>
  <si>
    <t>65</t>
  </si>
  <si>
    <t>کادر پرستاری از شیوه نامه تشویق و تنبیه اطلاع دارند.</t>
  </si>
  <si>
    <t>66</t>
  </si>
  <si>
    <t>تشویق و تنبیه بر اساس شیوه نامه ابلاغی انجام می شود.</t>
  </si>
  <si>
    <t xml:space="preserve"> عملکرد مدیریت پرستاری نشان دهنده استفاده از خرد جمعی و ترویج کارگروهی در دفتر مدیریت پرستاری است.</t>
  </si>
  <si>
    <t>تنظیم جلسات منظم با تیم مدیریت پرستاری به منظور استفاده از خرد جمعی</t>
  </si>
  <si>
    <t>تشکیل گروههای کاری متناسب با ماموریت بیمارستان و فعالیتهای پرستاری</t>
  </si>
  <si>
    <t>تایید کارکنان پرستاری در زمینه استفاده مدیریت پرستاری از خرد جمعی و ترویج کارگروهی در بیمارستان</t>
  </si>
  <si>
    <t>تعامل مناسب با مدیریت پرستاری دانشگاه در انجام امور محوله</t>
  </si>
  <si>
    <t>فازهای صلاحیت حرفه ای کارکنان گروه پرستاری بر اساس دستورالعمل ابلاغی وزارت متبوع اطلاع رسانی و پی گیری می شود.</t>
  </si>
  <si>
    <t>یک کارشناس با صدور ابلاغ و تعیین شرح وظایف جهت امور مرتبط با صلاحیت حرفه در نظر گرفته شده است.</t>
  </si>
  <si>
    <t>فازهای صلاحیت حرفه ای  در بازه زمانی ابلاغی بطور کامل اطلاع رسانی می شود.</t>
  </si>
  <si>
    <t>مدارک بصورت الکترونیک در بازه زمانی ابلاغی بطور کامل به مدیریت پرستاری دانشگاه ارسال می شود.</t>
  </si>
  <si>
    <t>صلاحیت حرفه ای صادر شده در بازه زمانی ابلاغی از مدیریت پرستاری دانشگاه تحویل و اسکن آن در پرونده الکترونیک پرسنلی بایگانی می شود.</t>
  </si>
  <si>
    <t xml:space="preserve">تحلیل نتایج و درصد قبولی و مردودی مشارکت کنندگان هر فاز </t>
  </si>
  <si>
    <t xml:space="preserve"> اجرای اقدام اصلاحی مطابق با نتایج تحلیل</t>
  </si>
  <si>
    <t>بررسی اثربخشی اقدامات اصلاحی</t>
  </si>
  <si>
    <t>تعرفه گذاری خدمات پرستاری بر اساس دستورالعمل ابلاغی وزارت متبوع انجام می شود.</t>
  </si>
  <si>
    <t>77</t>
  </si>
  <si>
    <t xml:space="preserve"> آشنا سازی مشمولین تعرفه گذاری خدمات پرستاری بادستورالعمل ابلاغی انجام می شود.</t>
  </si>
  <si>
    <t>78</t>
  </si>
  <si>
    <t>فایل های اکسل بر اساس دستورالعمل ابلاغی در بازه زمانی ابلاغی وزارت متبوع تکمیل و ارسال می شود.</t>
  </si>
  <si>
    <t>79</t>
  </si>
  <si>
    <t>پرداخت تعرفه گذاری خدمات پرستاری در بازه زمانی ابلاغی وزارت متبوع انجام می شود.</t>
  </si>
  <si>
    <t>80</t>
  </si>
  <si>
    <t>به ابهامات  مشمولین تعرفه گذاری خدمات پرستاری پاسخ گویی می شود.</t>
  </si>
  <si>
    <t>81</t>
  </si>
  <si>
    <t>نحوه ثبت و درآمد تحلیل می شود.</t>
  </si>
  <si>
    <t>82</t>
  </si>
  <si>
    <t>کسورات احتمالی پی گیری می شود.</t>
  </si>
  <si>
    <t>83</t>
  </si>
  <si>
    <t>پیشنهادات و نظرات در خصوص مشکلات و چالش های پرداخت ارائه می شود.</t>
  </si>
  <si>
    <t>پاسخ دهی دقیق و کامل به مکاتبات ارجاعی ( اتوماسیون و گروه مجازی مدیران پرستاری ) در زمان مقرر انجام می شود.</t>
  </si>
  <si>
    <t xml:space="preserve">ثبت، بررسی، تجزیه و تحلیل و ارسال شاخص های حساس به مراقبت پرستاری بر اساس دستورالعمل ابلاغی وزارت متبوع انجام می شود. </t>
  </si>
  <si>
    <t>84</t>
  </si>
  <si>
    <t xml:space="preserve"> شاخص های حساس به مراقبت  پرستاری براساس راهنمای تکمیلی ابلاغی بصورت دقیق و صحیح محاسبه و پایش می شود.</t>
  </si>
  <si>
    <t>85</t>
  </si>
  <si>
    <t xml:space="preserve"> شاخص های حساس به مراقبت  پرستاری بر اساس دستورالعمل ابلاغی وزارت متبوع در سامانه MCMC ثبت و به روز رسانی می شود.</t>
  </si>
  <si>
    <t>86</t>
  </si>
  <si>
    <t xml:space="preserve"> وضعیت موجود  شاخص های حساس به مراقبت پرستاری با تشکیل جلسه توسط تیم مدیریت اجرایی و با مشارکت صاحبان فرآیند  تجزیه وتحلیل می شود وبرنامه عملیاتی جهت اصلاح موارد قابل بهبود  تهیه وتنظیم می شود.</t>
  </si>
  <si>
    <t>87</t>
  </si>
  <si>
    <t>ارسال به موقع فایل اکسل شاخص ها به مدیریت پرستاری دانشگاه  ( سه ماهه اول : دهم تیر ماه – سه ماهه دوم : دهم مهر ماه –  سه ماهه سوم : دهم دی ماه – سه ماهه چهارم : دهم فروردین سال بعد )</t>
  </si>
  <si>
    <t xml:space="preserve">حیطه </t>
  </si>
  <si>
    <r>
      <t xml:space="preserve">دانشگاه علوم پزشکی و خدمات بهداشتی درمانی تبریز
</t>
    </r>
    <r>
      <rPr>
        <sz val="12"/>
        <color rgb="FFFF0000"/>
        <rFont val="B Titr"/>
        <charset val="178"/>
      </rPr>
      <t xml:space="preserve">چک لیست ارزیابی مدیریت پرستاری </t>
    </r>
  </si>
  <si>
    <t>حداکثر امتیاز</t>
  </si>
  <si>
    <t>شاخص ارزیابی</t>
  </si>
  <si>
    <t>کلیه موارد (مشاهده ، مصاحبه و بررسی مستندات)</t>
  </si>
  <si>
    <t>مراقبتهای بالینی</t>
  </si>
  <si>
    <t>عدم استفاده از زیور آلات، لاک و کاشت ناخن /ناخن بلند توسط گروه پرستاری و گروه پرستاری ازکارت شناسایی خوانا ، یونیفرم استاندارد و تمیز وکفش جلو بسته و تمیزاستفاده می کنند و شئو نات اسلامی را بطور کامل رعایت می نمایند.</t>
  </si>
  <si>
    <t>فرآیند شروع بکار پرسنل جدیدالورود طبق سنجه های اعتباربخشی اجراء می شود.</t>
  </si>
  <si>
    <t>تعیین حداقل مهارت های عمومی بالینی، تخصصی و ارتباطی کارکنان پرستاری و مامایی توسط مدیر پرستاری با مشارکت سوپروایزرین آموزشی، بالینی، سرپرستاران و پرستاران خبره، طراحی چک لیست های مربوطه وابلاغ به بخشها</t>
  </si>
  <si>
    <t>ارزیابی مهارتهای عمومی بالینی ، تخصصی وارتباطی کارکنان پرستاری ومامایی ، تکمیل چک لیست مربوطه توسط سرپرستار/ کارشناس خبره  تحت نظارت سوپروایزرآموزشی</t>
  </si>
  <si>
    <t>استفاده خدمتی ازکادرجدیدالورود دربخش ها بعداز ارزیابی مجدد واحراز صلاحیت کامل بعد ازتایید مدیرپرستاری
( درصورت عدم احراز مواردی از مهارتهای مورد نیاز بخش، لازم است ضمن بکارگیری محدود، برنامه آموزشی مرتبط با هماهنگی سوپروایزرآموزشی تنظیم و اجرا شود و نیروها می بایست بعدازارزیابی مجدد واحراز صلاحیت کامل بکارگیری شوند )</t>
  </si>
  <si>
    <t>کادر گروه پرستاری و مامایی از فرآیندهای تشویق، تنبیه،نظارت و آموزش آگاهی داشته و از روند جاری فرآیندهای مذکور رضایت دارند.</t>
  </si>
  <si>
    <t>آگاهی پرسنل از سیستم  تشویق، تنبیه وارزیابی عملکرد</t>
  </si>
  <si>
    <t>13</t>
  </si>
  <si>
    <t>آگاهی پرسنل از نحوه نظارت توسط سرپرستار /مترون/ سوپروایزر/ مسئول شیفت</t>
  </si>
  <si>
    <t>آگاهی از  فعالیتهای آموزشی و مشارکت در (کلاسهای آموزشی و سنجش اثربخشی مطالب ارائه شده درکلاسها )</t>
  </si>
  <si>
    <t>شناسایی بیماران در بخش های بالینی به صورت فعال و مطابق ضوابط مربوط انجام می شود.</t>
  </si>
  <si>
    <t>تهیه دستبند شناسایی در پذیرش</t>
  </si>
  <si>
    <t>الصاق  دستبند شناسایی به دست بیمار در محل پذیرش و تائید صلاحیت مندرجات آن توسط بیمار/ خانواده</t>
  </si>
  <si>
    <t>آموزش بیمار در بدو ورود به بخش در خصوص نگهداری و نحوه و علت استفاده از  دستبند شناسایی</t>
  </si>
  <si>
    <t>انجام شناسایی ایمن بیماران به صورت فعال</t>
  </si>
  <si>
    <t>الصاق دستبند شناسایی برای کلیه بیماران بستری شامل بیماران بستری بخش</t>
  </si>
  <si>
    <t>رعایت سیستم کدبندی رنگی دستبند شناسایی</t>
  </si>
  <si>
    <t>چك مستقل دوگانه هویت بیمار در پروسیجرهای پر خطر</t>
  </si>
  <si>
    <t>آگاهی بیماران/خانواده آنان نسبت به اهمیت و نحوه استفاده از دستبند</t>
  </si>
  <si>
    <t>شناسایی بیماران و تطبیق بیمار صحیح با مراقبت/درمان صحیح به عنوان مسئولیت اولیه کارکنان خدمات سلامت برای تمامی بیماران طبق دستورالعمل ابلاغی</t>
  </si>
  <si>
    <t>ارزیابی اولیه بیماران با رعایت اصول مراقبتی انجام می شود.</t>
  </si>
  <si>
    <t xml:space="preserve">آگاهی پرستاران در بخش های بستری از نحوه ارزیابی اولیه </t>
  </si>
  <si>
    <t xml:space="preserve">انجام ارزیابی اولیه دقیق و کامل پرستاری بر بالین بیمار توسط پرستار در محدوده زمانی تعیین شده </t>
  </si>
  <si>
    <t xml:space="preserve">بررسی داروهای در حال مصرف بیمار در هنگام پذیرش و ثبت در فرم شرح حال </t>
  </si>
  <si>
    <t xml:space="preserve">تعیین فهرست داروهای مشمول تلفیق دارویی </t>
  </si>
  <si>
    <t>ثبت مشکلات/تشخیص های پرستاری شناسایی شده طی ارزیابی اولیه در گزارش پرستار</t>
  </si>
  <si>
    <t>میزان آگاهی پرسنل از شرایط تهدید کننده ایمنی بیمار</t>
  </si>
  <si>
    <t>شناسایی شرایط تهدید کننده ایمنی در ارزیابی اولیه</t>
  </si>
  <si>
    <t>برنامه ریزی شرایط تهدید کننده ایمنی بیمار و ثبت آن در گزارش پرستاری</t>
  </si>
  <si>
    <t>ارزیابی و مراقبت های پرستاری در هر نوبت کاری توسط پرستار معین برای هر بیمار انجام می شود.</t>
  </si>
  <si>
    <t xml:space="preserve">تعیین پرستار مسئول برای هر بیمار در هر نوبت کاری </t>
  </si>
  <si>
    <t>توزیع متوازن نیروی انسانی پرستاری در بخش های مختلف بیمارستان به نحوی باشد که غیر از سرپرستار سایر نیروهای پرستاری به میزان یکسان و با در نظر گرفتن ویژگی ها و سطح بندی مراقبتی بیماران در مراقبت از بیماران مشارکت داشته باشند. همچنین برای نوبت های کاری عصر و شب تعیین مسئول شیفت ضروری است.</t>
  </si>
  <si>
    <t>معرفی پرستار مسئول بیمار، در شروع هر نوبت کاری به بیمار/ همراه و ثبت نام پرستار مسئول در تابلوی مشخصات بالای تخت بیمار</t>
  </si>
  <si>
    <t>ثبت نتایج ارزیابی مستمر وضعیت بالینی در هر نوبت کاری توسط پرستار مسئول</t>
  </si>
  <si>
    <t>ثبت اقدامات پرستاری انجام شده در هر نوبت کاری توسط پرستار مسئول هر بیمار در فرم گزارش پرستار</t>
  </si>
  <si>
    <t xml:space="preserve"> همراهی پرستار مسئول بیمار در تمامی ویزیت پزشک ها و تبادل اطلاعات و نتایج ارزیابی های انجام شده </t>
  </si>
  <si>
    <t>دستورالعمل آمادگی بیمار قبل از مداخلات تهاجمی، مراقبت و پایش مستمر حین و پس از آن(برای جراحی ، اسکوپی و ..) تدوین شده است و پرستاران از آن آگاهی دارند و مطابق آن عمل می نمایند.</t>
  </si>
  <si>
    <t>شناسایی و تدوین فهرست اقدامات تهاجمی قابل انجام در بخشهای مختلف بیمارستان تحت نظارت مسئول فنی و مدیر خدمات پرستاری انجام شده است.</t>
  </si>
  <si>
    <t>آمادگی بیماران قبل و حین  مداخلات تهاجمی مطابق دستورالعمل توسط پرستاران انجام می شود.</t>
  </si>
  <si>
    <t>مراقبت و پایش مستمر بیماران حین و پس از مداخلات تهاجمی مطابق دستورالعمل توسط پرستاران انجام می شود.</t>
  </si>
  <si>
    <t>تزریق خون و فراورده های خونی با شیوه ایمن و رعایت ضوابط شناسایی صحیح بیمار و تحت مراقبتهای مستمر انجام میشود.</t>
  </si>
  <si>
    <t xml:space="preserve">شناسایی ایمن بیمار طبق دستورالعمل ابلاغی وزارت بهداشت و احراز و تایید هویت صحیح بیمار به صورت همزمان توسط دو کادر بالینی  </t>
  </si>
  <si>
    <t xml:space="preserve">مقایسه و تایید هویت بیمار با پرونده وی و دستور تزریق خون همزمان توسط دو کادر بالینی  </t>
  </si>
  <si>
    <t>مقایسه و تایید هویت بیمار با مشخصات مندرج بر روی کیسه خون ارسالی و دستور تزریق خون، هم زمان توسط دو کادر بالینی</t>
  </si>
  <si>
    <t>بررسی و تایید انطباق دستور تزریق خون با مشخصات مندرج بر روی کیسه خون ارسالی از سوی بانک خون، همزمان توسط کادر بالینی</t>
  </si>
  <si>
    <t>بررسی تاریخ انقضا کیسه و مخدوش بودن اطلاعات روی آن پیش از تزریق خون و فراورده های خونی</t>
  </si>
  <si>
    <t>بررسی وضعیت ظاهری کیسه از نظر کدورت، تغییررنگ، وجود لخته، همولیز، حباب گاز و هر گونه نشتی پیش از تزریق خون و فراورده های خونی</t>
  </si>
  <si>
    <t>نظارت مستمر پرستار مسئول بیمار در 5 دقیقه اول پس از تزریق با حضور دائم بر بالین بیمار و در 15 دقیقه اول از طریق مراجعه و ارزیابی مکرر بر بالین بیمار</t>
  </si>
  <si>
    <t>توجه به سوابق تزریق خون بیمار و بررسی هر گونه عدم انطباق و انجام هماهنگی لازم با بانک خون</t>
  </si>
  <si>
    <t>قطع فرآیند تزریق خون بیمار در صورت بروز هر سطح/ نوع از واکنش انتقال خون توسط پرستار و اطلاع رسانی به پزشک و بانک خون و انجام سایر اقدامات لازم مطابق راهنمای همووژیولانس</t>
  </si>
  <si>
    <t>مهار شیمیایی با دستور پزشك، به شیوه صحیح و ایمن انجام  میشود.</t>
  </si>
  <si>
    <t>تدوین خط مشی و روش مهار شیمیایی با مشارکت همه صاحبان فرآیند</t>
  </si>
  <si>
    <t>آگاهی کارکنان مرتبط از خط مشی و روش مهار شیمیایی</t>
  </si>
  <si>
    <t>رعایت دقیق الزامات خط مشی و روش مهار شیمیایی</t>
  </si>
  <si>
    <t>مهار فیزیکی با دستور پزشك، به شیوه صحیح و ایمن انجام میشود.</t>
  </si>
  <si>
    <t>تدوین خط مشی و روش مهار فیزیکی با مشارکت همه صاحبان فرایند</t>
  </si>
  <si>
    <t>آگاهی کارکنان مرتبط از خط مشی و روش مهار فیزیکی</t>
  </si>
  <si>
    <t>55</t>
  </si>
  <si>
    <t>رعایت دقیق الزامات خط مشی و روش مهار فیزیکی</t>
  </si>
  <si>
    <t>مراقبتهای پرستاری به صورت مستمر، بدون وقفه، ایمن و متناسب با سطح مراقبتی برای هر بیمار برنامه ریزی و ارائه می شود.</t>
  </si>
  <si>
    <t>56</t>
  </si>
  <si>
    <t>نظارت بر حضور مستمر پرستاران بر بالین توسط تیم مدیریت پرستاری</t>
  </si>
  <si>
    <t>57</t>
  </si>
  <si>
    <t xml:space="preserve"> شناسایی و گزارش اقدامات، فرآیندها و امورات غیر مرتبط و مانع مراقبت مستقیم توسط  سر پرستار از جمله مستندسازی های مازاد یا انجام امور غیر مرتبط  (حذف اوراق غیر اصلی پرونده بیمار و فرآیند بیمارستان الگو در سه حیطه رضایت اگاهانه، مشاوره و خونگیری)</t>
  </si>
  <si>
    <t>58</t>
  </si>
  <si>
    <t>برنامه ریزی جهت حذف مستندسازی های مازاد با رعایت ضوابط ابلاغی وزارت بهداشت  (حذف اوراق غیر اصلی پرونده بیمار و فرآیند بیمارستان الگو در سه حیطه رضایت اگاهانه، مشاوره و خونگیری)</t>
  </si>
  <si>
    <t>59</t>
  </si>
  <si>
    <t xml:space="preserve"> ارائه مراقبتهای مستقیم پرستاری در سطح انتظار و استانداردهای مربوط  (حذف اوراق غیر اصلی پرونده بیمار و فرآیند بیمارستان الگو در سه حیطه رضایت اگاهانه، مشاوره و خونگیری)</t>
  </si>
  <si>
    <t>60</t>
  </si>
  <si>
    <t xml:space="preserve">تسلط و اشرافیت کامل پرستار به وضعیت بالینی بیمار خود و روند مراقبت و درمان در حال اجراء </t>
  </si>
  <si>
    <t>61</t>
  </si>
  <si>
    <t>فرآیند تحویل و  انتقال بیماران در زمان همپوشانی بخش ها  از طرف پرستار ترک کننده شیفت به پرستار جانشین قبل از ترک محل کار بایستی به روش SBAR</t>
  </si>
  <si>
    <t>بیماران پرخطر شناسایی شده و مراقبت و درمان با شیوه ایمن متناسب با شرایط آنها ارائه میشود.</t>
  </si>
  <si>
    <t>62</t>
  </si>
  <si>
    <t>مشخص بودن فهرست بیماران پرخطر در هر بخش با میزان ریسك ارزیابی شده توسط ابزار مربوطه در ارزیابی اولیه</t>
  </si>
  <si>
    <t>63</t>
  </si>
  <si>
    <t xml:space="preserve">آشنایی کادر بالینی با مقولات مربوط به ایمنی بیمار و ریسكهای متوجه بیمار و اقدام متناسب بر اساس آنها </t>
  </si>
  <si>
    <t>استفاده از دستبند زرد برای بیماران پرخطر در کلیه بخشها</t>
  </si>
  <si>
    <t>مشخص بودن ملاحظات و برنامه مربوط به مراقبت و درمان و کنترل ریسك در بیماران در معرض خطر سقوط، زخم فشاری، ترومبوز وریدهای عمقی، خطر خودکشی، بیماران پلی فارمسی (چند داروئی)، سوء تغذیه و در سایر بیماران در معرض خطر</t>
  </si>
  <si>
    <t>آموزش لازم اثربخش به بیماران برای پیشگیری از بروز وقایع تهدید کننده ایمنی بیمار ناشی از خطرات مورد اشاره</t>
  </si>
  <si>
    <t>67</t>
  </si>
  <si>
    <t>ترخیص ایمن بیماران پرخطر</t>
  </si>
  <si>
    <t>سیستم زنگ اخبار سالم جهت هر تخت و سرویس بهداشتی بخش وجود دارد.</t>
  </si>
  <si>
    <t>دستور العمل  نحوه و اندیکاسیون های اعزام و انتقال موقت در بخش ها جهت اخذ خدمات خارج از بیمارستان با حداقل های مورد انتظار تدوین شده و کارکنان از آن آگاهی دارند و بر اساس آن عمل می نمایند.</t>
  </si>
  <si>
    <t xml:space="preserve"> خط مشی مراقبت فیزیولوژیک و مانیتورینگ مداوم بیماران حاد با حداقل های مورد انتظار تدوین شده و کارکنان از آن آگاهی دارند و بر اساس آن عمل می نمایند. </t>
  </si>
  <si>
    <t>مراقبت هاي پرستاري كامل از بیماران بدحال، دارای اختلال سطح هوشیاری و بي حركت توسط کادر پرستاری انجام مي شود. (فیدینگ، انجام دهانشویه، ساكشن ترشحات، شستشوي پرینه، پانسمان محل هاي رگ گیری ، مراقبت از چشمها، تغییر پوزیشن و بهداشت فردي و ...)</t>
  </si>
  <si>
    <t>پرستاران از اصول صحیح خونگیری شریانی و وریدی و تحلیل نتایج گازهای خونی و سایر آزمایشهای خونی آگاهی دارند و مطابق با دستورالعمل عمل  می نمایند.</t>
  </si>
  <si>
    <t>پرستاران از مقادیر بحرانی پاراکلینیک آگاهی دارند و مطابق با دستورالعمل عمل  می نمایند.</t>
  </si>
  <si>
    <t xml:space="preserve">پرستاران بر حسب مورد و تخصص بخش، در مورد نحوه مراقبت پرستاری از بیماران دارای چست تیوب، CVL، EVD، TPM و سایر اتصالات بیمار اعم از میکروست، آنژیوکت، فیدینگ تیوب، سوند ها و لوله های تنفسی آگاهی دارند و مطابق با دستورالعمل عمل می نمایند. </t>
  </si>
  <si>
    <t>درد بیماران با شیوه اثربخش و ایمن مطابق با دستورالعمل ابلاغی وزارت متبوع مدیریت میشود.</t>
  </si>
  <si>
    <t>دارو دهی بیماران با رعایت اصول صحیح دارودهی طبق آخرین روش پیشنهادی سازمان بهداشت جهانی انجام میشود.</t>
  </si>
  <si>
    <t>68</t>
  </si>
  <si>
    <t>آموزش و رعایت هفت قانون دارو دهی به کارکنان ذیربط</t>
  </si>
  <si>
    <t>69</t>
  </si>
  <si>
    <t>اطمینان از عدم وجود حساسیت داروئی قبل از تجویز هر گونه دارو</t>
  </si>
  <si>
    <t>70</t>
  </si>
  <si>
    <t xml:space="preserve">  دستورالعمل اصول صحیح محاسبات دارویی، تهیه و رقیق نمودن داروها، اصول صحیح  نگهداری داروها و اثرات و عوارض جانبی داروها و مراقبتهای پرستاری حین دارو دهی تدوین شده است.</t>
  </si>
  <si>
    <t>71</t>
  </si>
  <si>
    <t xml:space="preserve">  منطبق بودن آگاهی و عملکرد پرستاران در مورد اصول صحیح محاسبات دارویی، تهیه و رقیق نمودن داروها</t>
  </si>
  <si>
    <t>72</t>
  </si>
  <si>
    <t xml:space="preserve">  منطبق بودن آگاهی و عملکرد پرستاران در مورد اصول صحیح  نگهداری داروها</t>
  </si>
  <si>
    <t>73</t>
  </si>
  <si>
    <t xml:space="preserve">  منطبق بودن آگاهی و عملکرد پرستاران در مورد  اثرات و عوارض جانبی داروها و مراقبتهای پرستاری حین دارو دهی</t>
  </si>
  <si>
    <t>74</t>
  </si>
  <si>
    <t xml:space="preserve"> ارزیابی دوره ای کارکنان مرتبط در خصوص میزان آگاهی در رابطه با دستورالعمل مربوط و ارائه اقدامات اصلاحی مطابق با نتایج ارزیابی و بررسی اثر بخشی اقدامات اصلاحی</t>
  </si>
  <si>
    <t>75</t>
  </si>
  <si>
    <t>گزارش وقایع ناخواسته ناشی از مصرف غیر ایمن داروهای با اسامی و اشکال مشابه  و هشدار بالا  و تحلیل علل ریشه ای آنها</t>
  </si>
  <si>
    <t>76</t>
  </si>
  <si>
    <t>نگهداری ایمن داروهای با هشدار بالا در بخش</t>
  </si>
  <si>
    <t>لیست آنتی دوتهای مورد نیاز بخش درمکان مناسب نصب شده است وپرسنل ازآن اطلاع دارند.</t>
  </si>
  <si>
    <t>آموزش بیماران، برنامه ریزی شده و بر اساس آن اجرا میشود.</t>
  </si>
  <si>
    <t>تعیین حداقل موارد آموزشی به بیمار در بدو ورود و طول بستری برای هر بخش توسط کارگروه هربخش و ابلاغ توسط ریاست مرکز</t>
  </si>
  <si>
    <t>تعیین نیاز آموزشی بیمار/همراه، در اولین ارزیابی بیمار</t>
  </si>
  <si>
    <t>تعیین شیوه آموزش اثربخش با توجه به سطح یادگیری بیمار /همراه</t>
  </si>
  <si>
    <t>ارائه  توضیحات  و آموزش توسط پرستار و ثبت در گزارش پرستاری</t>
  </si>
  <si>
    <t>آموزشهای خود مراقبتی به بیماران در حین بستری و ترخیص ارائه میشود.</t>
  </si>
  <si>
    <t>تدوین دستورالعملهای خود مراقبتی برای بیماریهای شایع با محوریت سوپروایزرهای آموزشی و آموزش سلامت و مشارکت پزشکان و سایر گروههای پزشکی</t>
  </si>
  <si>
    <t>ارائه آموزشهای خودمراقبتی در حین بستری توسط پرستار بر اساس دستورالعمل</t>
  </si>
  <si>
    <t>ارائه آموزشهای خودمراقبتی در زمان ترخیص توسط پرستار بر اساس دستورالعمل</t>
  </si>
  <si>
    <t>اثربخشی آموزش های خود مراقبتی ارائه شده به بیماران ارزیابی و اقدامات اصلاحی مؤثر به عمل می آید.</t>
  </si>
  <si>
    <t>تعیین مسئول آموزش به بیمار در هریك از بخش های بالینی و صدور ابلاغ با ذکر شرح وظایف، از سوی مدیرخدمات پرستاری</t>
  </si>
  <si>
    <t>برگزاری منظم جلسات کارگروه آموزش به بیمار در بخش های بالینی بیمارستان بصورت فصلی ( اعضای کارگروه : رئیس بخش ، یا یکی ازپزشکان به نمایندگی ازطرف ایشان ،  سرپرستار بخش ، سوپروایزر آموزشی و آموزش سلامت، مسئول آموزش به بیمار)</t>
  </si>
  <si>
    <t>نظارت مستمر (مسئول آموزش به بیمار) بر اجرای دقیق آموزش برنامه های خود مراقبتی در مراحل بستری و ترخیص بیمار</t>
  </si>
  <si>
    <t>88</t>
  </si>
  <si>
    <t xml:space="preserve">نظارت مستمر( مسئول آموزش به بیمار) بر ارائه توضیحات و آموزش های بدو ورود و حین بستری </t>
  </si>
  <si>
    <t>89</t>
  </si>
  <si>
    <t>ارزیابی میزان اثر بخشی آموزش از طریق بررسی عملکرد صحیح بیماران در زمینه آموزش های دریافتی در زمینه آموزش های عمومی و خود مراقبتی</t>
  </si>
  <si>
    <t>90</t>
  </si>
  <si>
    <t>ارسال گزارش میزان اثربخشی برنامه های آموزش عمومی و خود مراقبتی ارائه شده به بیماران توسط سرپرستار به مدیریت پرستاری</t>
  </si>
  <si>
    <t>91</t>
  </si>
  <si>
    <t>طراحی اقدامات اصلاحی/ برنامه بهبود در زمینه ارتقای اثربخشی برنامه های آموزش عمومی و خودمراقبتی بیماران</t>
  </si>
  <si>
    <t>ترخیص بیماران به صورت ایمن (SMART )برنامه ریزی و اجرا می شود.
( ارائه آموزشهای عمومی و خود مراقبتی حین ترخیص به بیماران، ارائه اطلاعات و آموزشهای لازم به بیمار/ خانواده به صورت گفتاری و نوشتاری به زبان قابل فهم بیمار/ خانواده توسط پرستار و ارائه فرم آموزش به بیمار بصورت خوانا و کامل هنگام ترخیص)</t>
  </si>
  <si>
    <t>اصول پرونده نویسی و گزارش نویسی در بخش رعایت می گردد. (بررسی حداقل 3 مورد پرونده)</t>
  </si>
  <si>
    <t>92</t>
  </si>
  <si>
    <t xml:space="preserve"> راهنمای ثبت صحیح اقدامات و مراقبتهای پرستاری در پرونده پزشکی بیمار تدوین گردیده است و به پرسنل ابلاغ شده است.</t>
  </si>
  <si>
    <t>93</t>
  </si>
  <si>
    <t xml:space="preserve">آگاهی کارکنان پرستاری  از نحوه ثبت صحیح اقدامات پرستاری بر اساس راهنماها و دستورالعملهای ابلاغی و ثبت اقدامات پرستاری در پرونده پزشکی مطابق راهنماها و دستورالعملهای ابلاغی </t>
  </si>
  <si>
    <t>94</t>
  </si>
  <si>
    <t>قید ساعت و تاریخ پذیرش بیمار در اولین گزارش پرستاری هر بیمار در هر بخش</t>
  </si>
  <si>
    <t>95</t>
  </si>
  <si>
    <t>مهر و امضاء در پایان گزارش پرستاری</t>
  </si>
  <si>
    <t>96</t>
  </si>
  <si>
    <t>ثبت شکایت اصلی بیمار در اولین گزارش پرستاری هر بیمار در هر بخش</t>
  </si>
  <si>
    <t>97</t>
  </si>
  <si>
    <t>ثبت علت بستری بیمار در اولین گزارش پرستاری هر بیمار در هر بخش</t>
  </si>
  <si>
    <t>98</t>
  </si>
  <si>
    <t>ثبت نحوه ورود بیمار به بخش در اولین گزارش پرستاری هر بیمار در هر بخش</t>
  </si>
  <si>
    <t>99</t>
  </si>
  <si>
    <t>ارزیابی و ثبت وضعیت هوشیاری بیمار در اولین گزارش پرستاری هر بیمار در هر بخش</t>
  </si>
  <si>
    <t>100</t>
  </si>
  <si>
    <t>ارزیابی سلامت روحی بیمار در اولین گزارش پرستاری هر بیمار در هر بخش</t>
  </si>
  <si>
    <t>101</t>
  </si>
  <si>
    <t>کنترل تعداد دستورات داروئی پزشک با ثبت تاریخ، ساعت، مهر و امضاء آنها</t>
  </si>
  <si>
    <t>102</t>
  </si>
  <si>
    <t>ارائه آموزش مستمر به بیمار / همراه و ثبت پسخوراندهای آموزشی در گزارش پرستاری</t>
  </si>
  <si>
    <t>103</t>
  </si>
  <si>
    <t xml:space="preserve">ثبت ارزیابی مستمر بیمار و پاسخ بیمار به برنامه های مراقبتی و درمانی در گزارش پرستاری  </t>
  </si>
  <si>
    <t>104</t>
  </si>
  <si>
    <t xml:space="preserve"> استانداردهای دستور تلفنی و شفاهی رعایت می شود.</t>
  </si>
  <si>
    <t xml:space="preserve"> کد احیاء و تیم احیاء فعال می باشد و کارکنان بالینی در زمینه"احیای قلبی ریوی"  مهارت کافی دارند.</t>
  </si>
  <si>
    <t>105</t>
  </si>
  <si>
    <t>وسایل ارتباط جمعی احضار و اعلام کد احیاء در تمام ساعات شبانه روز  وجود دارد.</t>
  </si>
  <si>
    <t>106</t>
  </si>
  <si>
    <t xml:space="preserve"> برنامه گروه احیاء جهت همه شیفتها روزانه وجود دارد. </t>
  </si>
  <si>
    <t>107</t>
  </si>
  <si>
    <t>سرپرست و اعضای تیم طبق دستورالعمل مربوطه مشخص شده است.</t>
  </si>
  <si>
    <t>108</t>
  </si>
  <si>
    <t xml:space="preserve"> شرح وظایف اعضای تیم مشخص می باشد.</t>
  </si>
  <si>
    <t>109</t>
  </si>
  <si>
    <t>کلیه اعضای تیم احیاء در کمتر از 2 دقیقه در محل حاضر می شوند.</t>
  </si>
  <si>
    <t>110</t>
  </si>
  <si>
    <t xml:space="preserve">راهنمای بالینی"احیای قلبی ریوی" بر اساس آخرین دستورالعمل ابلاغی وزارت متبوع تهیه و  اطلاع رسانی شده </t>
  </si>
  <si>
    <t>111</t>
  </si>
  <si>
    <t xml:space="preserve"> کارکنان بالینی در زمینه "احیای قلبی ریوی" مهارت کافی دارند.</t>
  </si>
  <si>
    <t>112</t>
  </si>
  <si>
    <t xml:space="preserve">پرسنل از نحوه کارکرد تجهیزات پزشکی، دستگاه دفیبریلاتور و ECG آگاهی دارند. </t>
  </si>
  <si>
    <t>113</t>
  </si>
  <si>
    <t>در هر نوبت کاری ترالی احیا، کراشکارد ، دفیبریلاتور و ECG کنترل و ثبت می شود.</t>
  </si>
  <si>
    <r>
      <t xml:space="preserve">دانشگاه علوم پزشکی و خدمات بهداشتی درمانی تبریز
مدیریت پرستاری
</t>
    </r>
    <r>
      <rPr>
        <b/>
        <sz val="12"/>
        <color rgb="FFC00000"/>
        <rFont val="B Titr"/>
        <charset val="178"/>
      </rPr>
      <t>چک لیست ارزیابی "مراقبت پرستاری"</t>
    </r>
  </si>
  <si>
    <r>
      <rPr>
        <b/>
        <sz val="16"/>
        <rFont val="B Titr"/>
        <charset val="178"/>
      </rPr>
      <t xml:space="preserve">دانشگاه علوم پزشکی و خدمات بهداشتی درمانی تبریز
مدیریت پرستاری </t>
    </r>
    <r>
      <rPr>
        <b/>
        <sz val="12"/>
        <rFont val="B Titr"/>
        <charset val="178"/>
      </rPr>
      <t xml:space="preserve">
</t>
    </r>
    <r>
      <rPr>
        <b/>
        <sz val="14"/>
        <color rgb="FFC00000"/>
        <rFont val="B Titr"/>
        <charset val="178"/>
      </rPr>
      <t>چک لیست ارزیابی واحد "آموزش و پیگیری بیمار"</t>
    </r>
  </si>
  <si>
    <t>کلیه موارد (مشاهده  و بررسی مستندات)</t>
  </si>
  <si>
    <t>واحد آموزش و پیگیری بیمار</t>
  </si>
  <si>
    <t>بیمارستان دارای واحد آموزش و پیگیری بیمار مستقر و فعال می باشد.</t>
  </si>
  <si>
    <t>فضای مستقلی برای واحد در نظر گرفته شده است.</t>
  </si>
  <si>
    <t>واحد دارای تجهیزات استاندارد طبق دستورالعمل می باشد.</t>
  </si>
  <si>
    <t xml:space="preserve">اطلاع رسانی و راهنمایی بیماران در مورد زمان، مکان و فعالیت واحد در سطح بیمارستان انجام شده است (پوستر، بنر، کلیپ و ....). </t>
  </si>
  <si>
    <t>ابلاغ مسؤول واحد مستقر در بیمارستان صادر شده است.</t>
  </si>
  <si>
    <t>دستورالعمل ارسالی معاونت پرستاری در محل واحد موجود می باشد.</t>
  </si>
  <si>
    <t>برنامه واحد و ساعات فعالیت آن به تفکیک روزهای هفته در معرض عموم وجود دارد.</t>
  </si>
  <si>
    <t xml:space="preserve">کارشناسان شاغل در واحد، واجد شرایط مندرج در دستورالعمل هستند. </t>
  </si>
  <si>
    <t xml:space="preserve">فرآیند ارجاع بیماران به واحد مشخص می باشد. </t>
  </si>
  <si>
    <t>نیازهای آموزشی و مشاوره ای بیمار با استفاده از خلاصه پرونده بررسی و ثبت گردیده است.</t>
  </si>
  <si>
    <t>برنامه های آموزشی برای بیماران، همراهان و مراجعین ارایه می شود.</t>
  </si>
  <si>
    <t xml:space="preserve">اقدامات مرتبط با مناسبت های ملی و بین المللی پیشگیری و کنترل بیماری ها در واحد انجام  می شود. </t>
  </si>
  <si>
    <t xml:space="preserve">پیگیری بیماری ها (طبق دستورالعمل) با توجه به بیماران بستری در بیمارستان انجام می شود. </t>
  </si>
  <si>
    <t>پرسش نامه های مربوط به پیگیری بیماران، به درستی تکمیل شده است.</t>
  </si>
  <si>
    <t>هر بیمار پذیرش شده در واحد، دارای پرونده جداگانه کاغذی یا الکترونیک است.</t>
  </si>
  <si>
    <t>تواتر پیگیری بر اساس شرایط بیمار تعیین و انجام گردیده است.</t>
  </si>
  <si>
    <t>اقدامات و مداخلات انجام شده برای بیمار ثبت گردیده است.</t>
  </si>
  <si>
    <t xml:space="preserve">جمع بندی و تحلیل داده ها و اقدامات انجام شده طبق شناسنامه شاخص ها به مدیر خدمات پرستاری بیمارستان ماهیانه ارائه می‌شود.  </t>
  </si>
  <si>
    <t>جمع بندی و تحلیل داده ها طبق شناسنامه شاخص ها به مدیریت پرستاری دانشگاه هر سه ماه ارائه می‌شود.</t>
  </si>
  <si>
    <t xml:space="preserve">سامانه ای جهت پیگیری بیماران ترخیص شده در بیمارستان وجود دارد. </t>
  </si>
  <si>
    <t xml:space="preserve">
</t>
  </si>
  <si>
    <t xml:space="preserve">حداکثر امتیاز 
</t>
  </si>
  <si>
    <t>ب-9-1زنجیره سرد درمراحل انتقال و نگهداری خون و فراوردههای آن رعایت میشود(سطح یک)</t>
  </si>
  <si>
    <t xml:space="preserve">مجموع نمره </t>
  </si>
  <si>
    <t xml:space="preserve">نمره کسب شده </t>
  </si>
  <si>
    <r>
      <t xml:space="preserve">دانشگاه علوم پزشکی و خدمات بهداشتی درمانی تبریز
</t>
    </r>
    <r>
      <rPr>
        <sz val="12"/>
        <color rgb="FFFF0000"/>
        <rFont val="B Titr"/>
        <charset val="178"/>
      </rPr>
      <t xml:space="preserve">چک لیست ارزیابی  حرفه ای </t>
    </r>
  </si>
  <si>
    <t xml:space="preserve">بیمارستان تائیدیه های ایمنی (ایمنی و استاندارد آسانسور- ایمنی آتش نشانی ساختمان و ایمنی و حفاظت فنی کار) را دریافت نموده است؟ </t>
  </si>
  <si>
    <r>
      <t xml:space="preserve">دانشگاه علوم پزشکی و خدمات بهداشتی درمانی تبریز
</t>
    </r>
    <r>
      <rPr>
        <sz val="12"/>
        <color rgb="FFFF0000"/>
        <rFont val="B Titr"/>
        <charset val="178"/>
      </rPr>
      <t>چک لیست ارزیابی بهداشت محیط</t>
    </r>
  </si>
  <si>
    <t>آیا تعداد کارشناسان تجهیزات پزشکی بیمارستان با تعداد تخت‌های بیمارستان متناسب است؟</t>
  </si>
  <si>
    <t>آیا رشته تحصیلی کارشناسان تجهیزات پزشکی با دانش تخصصی تجهیزات پزشکی مرتبط است؟</t>
  </si>
  <si>
    <t>آیا کارشناسان تجهیزات پزشکی آگاهی کافی از تجهیزات پزشکی دارند؟</t>
  </si>
  <si>
    <t>آیا واحد تجهیزات پزشکی مجزا و مستقل است؟</t>
  </si>
  <si>
    <t>آیا فضای فیزیکی اختصاص داده شده به واحد تجهیزات پزشکی مناسب است؟</t>
  </si>
  <si>
    <t>آیا تجهیزات و ابزارهای اولیه مورد نیاز عیب یابی در واحد تجهیزات پزشکی موجود است؟</t>
  </si>
  <si>
    <t xml:space="preserve">محور ارزیابی </t>
  </si>
  <si>
    <t>نیروی فنی واحد تجهیزات پزشکی</t>
  </si>
  <si>
    <t>فضای فیزیکی و امکانات واحد تجهیزات پزشکی</t>
  </si>
  <si>
    <t>تامین برق سالم</t>
  </si>
  <si>
    <t>آیا کنترل کیفی پریزهای برق بخش‌های ویژه، اتاق عمل و اورژانس انجام شده است؟</t>
  </si>
  <si>
    <t>آیا نتایج و مدارک تست چاه ارت در دسترس است؟</t>
  </si>
  <si>
    <t>آیا تدوین دستورالعمل‌های تجهیزات پزشکی مطابق لیست زیر صورت گرفته است؟</t>
  </si>
  <si>
    <r>
      <t xml:space="preserve">آیا تجهیزات </t>
    </r>
    <r>
      <rPr>
        <b/>
        <sz val="12"/>
        <color theme="1"/>
        <rFont val="Times New Roman"/>
        <family val="1"/>
      </rPr>
      <t>ups</t>
    </r>
    <r>
      <rPr>
        <b/>
        <sz val="12"/>
        <color theme="1"/>
        <rFont val="B Nazanin"/>
        <charset val="178"/>
      </rPr>
      <t xml:space="preserve"> در بخش‌های ویژه، اتاق عمل و اورژانس وجود دارد؟</t>
    </r>
  </si>
  <si>
    <t>بروز رسانی شناسنامه</t>
  </si>
  <si>
    <t>کنترل کیفی و کالیبراسیون</t>
  </si>
  <si>
    <t>تجهیزات پشتیبان</t>
  </si>
  <si>
    <t>اقتصاد سنجی</t>
  </si>
  <si>
    <t>آیا کارشناس تجهیزات پزشکی نسبت به دستورالعمل‌های فوق آگاهی کامل دارد؟</t>
  </si>
  <si>
    <t>تدوین روش های اجرایی</t>
  </si>
  <si>
    <r>
      <t xml:space="preserve">سرویس و </t>
    </r>
    <r>
      <rPr>
        <b/>
        <sz val="12"/>
        <color theme="1"/>
        <rFont val="Times New Roman"/>
        <family val="1"/>
      </rPr>
      <t>pm</t>
    </r>
  </si>
  <si>
    <t>آیا کارشناسان تجهیزات پزشکی با سامانه اداره كل، آیین نامه، ضوابط و دستورالعمل‌های سامانه آشنایی کامل دارند؟</t>
  </si>
  <si>
    <t>آیا کارشناسان تجهیزات پزشکی با سایر ضوابط و دستورالعمل‌های مرتبط با تجهیزات پزشکی آشنایی کامل دارند؟</t>
  </si>
  <si>
    <t>آشنايي با سامانه های اداره كل ، آیین نامه، ضوابط و دستورالعمل ها</t>
  </si>
  <si>
    <t>تامین ایمن گازهای طبی</t>
  </si>
  <si>
    <r>
      <t>آیا در</t>
    </r>
    <r>
      <rPr>
        <b/>
        <sz val="12"/>
        <color theme="1"/>
        <rFont val="Times New Roman"/>
        <family val="1"/>
      </rPr>
      <t xml:space="preserve"> </t>
    </r>
    <r>
      <rPr>
        <b/>
        <sz val="12"/>
        <color theme="1"/>
        <rFont val="B Nazanin"/>
        <charset val="178"/>
      </rPr>
      <t>بدو</t>
    </r>
    <r>
      <rPr>
        <b/>
        <sz val="12"/>
        <color theme="1"/>
        <rFont val="Times New Roman"/>
        <family val="1"/>
      </rPr>
      <t xml:space="preserve"> </t>
    </r>
    <r>
      <rPr>
        <b/>
        <sz val="12"/>
        <color theme="1"/>
        <rFont val="B Nazanin"/>
        <charset val="178"/>
      </rPr>
      <t>ورود</t>
    </r>
    <r>
      <rPr>
        <b/>
        <sz val="12"/>
        <color theme="1"/>
        <rFont val="Times New Roman"/>
        <family val="1"/>
      </rPr>
      <t xml:space="preserve"> </t>
    </r>
    <r>
      <rPr>
        <b/>
        <sz val="12"/>
        <color theme="1"/>
        <rFont val="B Nazanin"/>
        <charset val="178"/>
      </rPr>
      <t>انواع</t>
    </r>
    <r>
      <rPr>
        <b/>
        <sz val="12"/>
        <color theme="1"/>
        <rFont val="Times New Roman"/>
        <family val="1"/>
      </rPr>
      <t xml:space="preserve"> </t>
    </r>
    <r>
      <rPr>
        <b/>
        <sz val="12"/>
        <color theme="1"/>
        <rFont val="B Nazanin"/>
        <charset val="178"/>
      </rPr>
      <t>کپسول</t>
    </r>
    <r>
      <rPr>
        <b/>
        <sz val="12"/>
        <color theme="1"/>
        <rFont val="Times New Roman"/>
        <family val="1"/>
      </rPr>
      <t xml:space="preserve"> </t>
    </r>
    <r>
      <rPr>
        <b/>
        <sz val="12"/>
        <color theme="1"/>
        <rFont val="B Nazanin"/>
        <charset val="178"/>
      </rPr>
      <t>گازهای</t>
    </r>
    <r>
      <rPr>
        <b/>
        <sz val="12"/>
        <color theme="1"/>
        <rFont val="Times New Roman"/>
        <family val="1"/>
      </rPr>
      <t xml:space="preserve"> </t>
    </r>
    <r>
      <rPr>
        <b/>
        <sz val="12"/>
        <color theme="1"/>
        <rFont val="B Nazanin"/>
        <charset val="178"/>
      </rPr>
      <t>طبی</t>
    </r>
    <r>
      <rPr>
        <b/>
        <sz val="12"/>
        <color theme="1"/>
        <rFont val="Times New Roman"/>
        <family val="1"/>
      </rPr>
      <t xml:space="preserve"> </t>
    </r>
    <r>
      <rPr>
        <b/>
        <sz val="12"/>
        <color theme="1"/>
        <rFont val="B Nazanin"/>
        <charset val="178"/>
      </rPr>
      <t>به</t>
    </r>
    <r>
      <rPr>
        <b/>
        <sz val="12"/>
        <color theme="1"/>
        <rFont val="Times New Roman"/>
        <family val="1"/>
      </rPr>
      <t xml:space="preserve"> </t>
    </r>
    <r>
      <rPr>
        <b/>
        <sz val="12"/>
        <color theme="1"/>
        <rFont val="B Nazanin"/>
        <charset val="178"/>
      </rPr>
      <t>بیمارستان،</t>
    </r>
    <r>
      <rPr>
        <b/>
        <sz val="12"/>
        <color theme="1"/>
        <rFont val="Times New Roman"/>
        <family val="1"/>
      </rPr>
      <t xml:space="preserve"> </t>
    </r>
    <r>
      <rPr>
        <b/>
        <sz val="12"/>
        <color theme="1"/>
        <rFont val="B Nazanin"/>
        <charset val="178"/>
      </rPr>
      <t>نوع</t>
    </r>
    <r>
      <rPr>
        <b/>
        <sz val="12"/>
        <color theme="1"/>
        <rFont val="Times New Roman"/>
        <family val="1"/>
      </rPr>
      <t xml:space="preserve"> </t>
    </r>
    <r>
      <rPr>
        <b/>
        <sz val="12"/>
        <color theme="1"/>
        <rFont val="B Nazanin"/>
        <charset val="178"/>
      </rPr>
      <t>گاز</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خلوص</t>
    </r>
    <r>
      <rPr>
        <b/>
        <sz val="12"/>
        <color theme="1"/>
        <rFont val="Times New Roman"/>
        <family val="1"/>
      </rPr>
      <t xml:space="preserve"> </t>
    </r>
    <r>
      <rPr>
        <b/>
        <sz val="12"/>
        <color theme="1"/>
        <rFont val="B Nazanin"/>
        <charset val="178"/>
      </rPr>
      <t>گاز</t>
    </r>
    <r>
      <rPr>
        <b/>
        <sz val="12"/>
        <color theme="1"/>
        <rFont val="Times New Roman"/>
        <family val="1"/>
      </rPr>
      <t xml:space="preserve"> </t>
    </r>
    <r>
      <rPr>
        <b/>
        <sz val="12"/>
        <color theme="1"/>
        <rFont val="B Nazanin"/>
        <charset val="178"/>
      </rPr>
      <t>اکسیژن</t>
    </r>
    <r>
      <rPr>
        <b/>
        <sz val="12"/>
        <color theme="1"/>
        <rFont val="Times New Roman"/>
        <family val="1"/>
      </rPr>
      <t xml:space="preserve"> </t>
    </r>
    <r>
      <rPr>
        <b/>
        <sz val="12"/>
        <color theme="1"/>
        <rFont val="B Nazanin"/>
        <charset val="178"/>
      </rPr>
      <t>بررسی</t>
    </r>
    <r>
      <rPr>
        <b/>
        <sz val="12"/>
        <color theme="1"/>
        <rFont val="Times New Roman"/>
        <family val="1"/>
      </rPr>
      <t xml:space="preserve"> </t>
    </r>
    <r>
      <rPr>
        <b/>
        <sz val="12"/>
        <color theme="1"/>
        <rFont val="B Nazanin"/>
        <charset val="178"/>
      </rPr>
      <t>شده</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نتایج</t>
    </r>
    <r>
      <rPr>
        <b/>
        <sz val="12"/>
        <color theme="1"/>
        <rFont val="Times New Roman"/>
        <family val="1"/>
      </rPr>
      <t xml:space="preserve"> </t>
    </r>
    <r>
      <rPr>
        <b/>
        <sz val="12"/>
        <color theme="1"/>
        <rFont val="B Nazanin"/>
        <charset val="178"/>
      </rPr>
      <t>آن</t>
    </r>
    <r>
      <rPr>
        <b/>
        <sz val="12"/>
        <color theme="1"/>
        <rFont val="Times New Roman"/>
        <family val="1"/>
      </rPr>
      <t xml:space="preserve"> </t>
    </r>
    <r>
      <rPr>
        <b/>
        <sz val="12"/>
        <color theme="1"/>
        <rFont val="B Nazanin"/>
        <charset val="178"/>
      </rPr>
      <t>ثبت</t>
    </r>
    <r>
      <rPr>
        <b/>
        <sz val="12"/>
        <color theme="1"/>
        <rFont val="Times New Roman"/>
        <family val="1"/>
      </rPr>
      <t xml:space="preserve"> </t>
    </r>
    <r>
      <rPr>
        <b/>
        <sz val="12"/>
        <color theme="1"/>
        <rFont val="B Nazanin"/>
        <charset val="178"/>
      </rPr>
      <t>‌‌می‌شود؟</t>
    </r>
  </si>
  <si>
    <r>
      <t>آیا تهیه،</t>
    </r>
    <r>
      <rPr>
        <b/>
        <sz val="12"/>
        <color theme="1"/>
        <rFont val="Times New Roman"/>
        <family val="1"/>
      </rPr>
      <t xml:space="preserve"> </t>
    </r>
    <r>
      <rPr>
        <b/>
        <sz val="12"/>
        <color theme="1"/>
        <rFont val="B Nazanin"/>
        <charset val="178"/>
      </rPr>
      <t>نگهداری</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حمل</t>
    </r>
    <r>
      <rPr>
        <b/>
        <sz val="12"/>
        <color theme="1"/>
        <rFont val="Times New Roman"/>
        <family val="1"/>
      </rPr>
      <t xml:space="preserve"> </t>
    </r>
    <r>
      <rPr>
        <b/>
        <sz val="12"/>
        <color theme="1"/>
        <rFont val="B Nazanin"/>
        <charset val="178"/>
      </rPr>
      <t xml:space="preserve"> و نقل</t>
    </r>
    <r>
      <rPr>
        <b/>
        <sz val="12"/>
        <color theme="1"/>
        <rFont val="Times New Roman"/>
        <family val="1"/>
      </rPr>
      <t xml:space="preserve"> </t>
    </r>
    <r>
      <rPr>
        <b/>
        <sz val="12"/>
        <color theme="1"/>
        <rFont val="B Nazanin"/>
        <charset val="178"/>
      </rPr>
      <t>کپسول‌های</t>
    </r>
    <r>
      <rPr>
        <b/>
        <sz val="12"/>
        <color theme="1"/>
        <rFont val="Times New Roman"/>
        <family val="1"/>
      </rPr>
      <t xml:space="preserve"> </t>
    </r>
    <r>
      <rPr>
        <b/>
        <sz val="12"/>
        <color theme="1"/>
        <rFont val="B Nazanin"/>
        <charset val="178"/>
      </rPr>
      <t>طبی</t>
    </r>
    <r>
      <rPr>
        <b/>
        <sz val="12"/>
        <color theme="1"/>
        <rFont val="Times New Roman"/>
        <family val="1"/>
      </rPr>
      <t xml:space="preserve"> </t>
    </r>
    <r>
      <rPr>
        <b/>
        <sz val="12"/>
        <color theme="1"/>
        <rFont val="B Nazanin"/>
        <charset val="178"/>
      </rPr>
      <t>مطابق</t>
    </r>
    <r>
      <rPr>
        <b/>
        <sz val="12"/>
        <color theme="1"/>
        <rFont val="Times New Roman"/>
        <family val="1"/>
      </rPr>
      <t xml:space="preserve"> </t>
    </r>
    <r>
      <rPr>
        <b/>
        <sz val="12"/>
        <color theme="1"/>
        <rFont val="B Nazanin"/>
        <charset val="178"/>
      </rPr>
      <t>ضوابط</t>
    </r>
    <r>
      <rPr>
        <b/>
        <sz val="12"/>
        <color theme="1"/>
        <rFont val="Times New Roman"/>
        <family val="1"/>
      </rPr>
      <t xml:space="preserve"> </t>
    </r>
    <r>
      <rPr>
        <b/>
        <sz val="12"/>
        <color theme="1"/>
        <rFont val="B Nazanin"/>
        <charset val="178"/>
      </rPr>
      <t>ایمنی</t>
    </r>
    <r>
      <rPr>
        <b/>
        <sz val="12"/>
        <color theme="1"/>
        <rFont val="Times New Roman"/>
        <family val="1"/>
      </rPr>
      <t xml:space="preserve"> </t>
    </r>
    <r>
      <rPr>
        <b/>
        <sz val="12"/>
        <color theme="1"/>
        <rFont val="B Nazanin"/>
        <charset val="178"/>
      </rPr>
      <t>مربوط</t>
    </r>
    <r>
      <rPr>
        <b/>
        <sz val="12"/>
        <color theme="1"/>
        <rFont val="Times New Roman"/>
        <family val="1"/>
      </rPr>
      <t xml:space="preserve"> </t>
    </r>
    <r>
      <rPr>
        <b/>
        <sz val="12"/>
        <color theme="1"/>
        <rFont val="B Nazanin"/>
        <charset val="178"/>
      </rPr>
      <t>انجام</t>
    </r>
    <r>
      <rPr>
        <b/>
        <sz val="12"/>
        <color theme="1"/>
        <rFont val="Times New Roman"/>
        <family val="1"/>
      </rPr>
      <t xml:space="preserve"> </t>
    </r>
    <r>
      <rPr>
        <b/>
        <sz val="12"/>
        <color theme="1"/>
        <rFont val="B Nazanin"/>
        <charset val="178"/>
      </rPr>
      <t>‌می‌شود؟</t>
    </r>
  </si>
  <si>
    <r>
      <t>آیا نحوه</t>
    </r>
    <r>
      <rPr>
        <b/>
        <sz val="12"/>
        <color theme="1"/>
        <rFont val="Times New Roman"/>
        <family val="1"/>
      </rPr>
      <t xml:space="preserve"> </t>
    </r>
    <r>
      <rPr>
        <b/>
        <sz val="12"/>
        <color theme="1"/>
        <rFont val="B Nazanin"/>
        <charset val="178"/>
      </rPr>
      <t>نشانه‌گذاری</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رنگ</t>
    </r>
    <r>
      <rPr>
        <b/>
        <sz val="12"/>
        <color theme="1"/>
        <rFont val="Times New Roman"/>
        <family val="1"/>
      </rPr>
      <t xml:space="preserve"> </t>
    </r>
    <r>
      <rPr>
        <b/>
        <sz val="12"/>
        <color theme="1"/>
        <rFont val="B Nazanin"/>
        <charset val="178"/>
      </rPr>
      <t>بندی</t>
    </r>
    <r>
      <rPr>
        <b/>
        <sz val="12"/>
        <color theme="1"/>
        <rFont val="Times New Roman"/>
        <family val="1"/>
      </rPr>
      <t xml:space="preserve"> </t>
    </r>
    <r>
      <rPr>
        <b/>
        <sz val="12"/>
        <color theme="1"/>
        <rFont val="B Nazanin"/>
        <charset val="178"/>
      </rPr>
      <t>کپسول</t>
    </r>
    <r>
      <rPr>
        <b/>
        <sz val="12"/>
        <color theme="1"/>
        <rFont val="Times New Roman"/>
        <family val="1"/>
      </rPr>
      <t xml:space="preserve"> </t>
    </r>
    <r>
      <rPr>
        <b/>
        <sz val="12"/>
        <color theme="1"/>
        <rFont val="B Nazanin"/>
        <charset val="178"/>
      </rPr>
      <t>انواع</t>
    </r>
    <r>
      <rPr>
        <b/>
        <sz val="12"/>
        <color theme="1"/>
        <rFont val="Times New Roman"/>
        <family val="1"/>
      </rPr>
      <t xml:space="preserve"> </t>
    </r>
    <r>
      <rPr>
        <b/>
        <sz val="12"/>
        <color theme="1"/>
        <rFont val="B Nazanin"/>
        <charset val="178"/>
      </rPr>
      <t>گازهای</t>
    </r>
    <r>
      <rPr>
        <b/>
        <sz val="12"/>
        <color theme="1"/>
        <rFont val="Times New Roman"/>
        <family val="1"/>
      </rPr>
      <t xml:space="preserve"> </t>
    </r>
    <r>
      <rPr>
        <b/>
        <sz val="12"/>
        <color theme="1"/>
        <rFont val="B Nazanin"/>
        <charset val="178"/>
      </rPr>
      <t>طبی،</t>
    </r>
    <r>
      <rPr>
        <b/>
        <sz val="12"/>
        <color theme="1"/>
        <rFont val="Times New Roman"/>
        <family val="1"/>
      </rPr>
      <t xml:space="preserve"> </t>
    </r>
    <r>
      <rPr>
        <b/>
        <sz val="12"/>
        <color theme="1"/>
        <rFont val="B Nazanin"/>
        <charset val="178"/>
      </rPr>
      <t>مطابق</t>
    </r>
    <r>
      <rPr>
        <b/>
        <sz val="12"/>
        <color theme="1"/>
        <rFont val="Times New Roman"/>
        <family val="1"/>
      </rPr>
      <t xml:space="preserve"> </t>
    </r>
    <r>
      <rPr>
        <b/>
        <sz val="12"/>
        <color theme="1"/>
        <rFont val="B Nazanin"/>
        <charset val="178"/>
      </rPr>
      <t>ضوابط</t>
    </r>
    <r>
      <rPr>
        <b/>
        <sz val="12"/>
        <color theme="1"/>
        <rFont val="Times New Roman"/>
        <family val="1"/>
      </rPr>
      <t xml:space="preserve"> </t>
    </r>
    <r>
      <rPr>
        <b/>
        <sz val="12"/>
        <color theme="1"/>
        <rFont val="B Nazanin"/>
        <charset val="178"/>
      </rPr>
      <t>مربوط</t>
    </r>
    <r>
      <rPr>
        <b/>
        <sz val="12"/>
        <color theme="1"/>
        <rFont val="Times New Roman"/>
        <family val="1"/>
      </rPr>
      <t xml:space="preserve"> </t>
    </r>
    <r>
      <rPr>
        <b/>
        <sz val="12"/>
        <color theme="1"/>
        <rFont val="B Nazanin"/>
        <charset val="178"/>
      </rPr>
      <t>بررسی</t>
    </r>
    <r>
      <rPr>
        <b/>
        <sz val="12"/>
        <color theme="1"/>
        <rFont val="Times New Roman"/>
        <family val="1"/>
      </rPr>
      <t xml:space="preserve"> </t>
    </r>
    <r>
      <rPr>
        <b/>
        <sz val="12"/>
        <color theme="1"/>
        <rFont val="B Nazanin"/>
        <charset val="178"/>
      </rPr>
      <t>شده</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از</t>
    </r>
    <r>
      <rPr>
        <b/>
        <sz val="12"/>
        <color theme="1"/>
        <rFont val="Times New Roman"/>
        <family val="1"/>
      </rPr>
      <t xml:space="preserve"> </t>
    </r>
    <r>
      <rPr>
        <b/>
        <sz val="12"/>
        <color theme="1"/>
        <rFont val="B Nazanin"/>
        <charset val="178"/>
      </rPr>
      <t>هیچ</t>
    </r>
    <r>
      <rPr>
        <b/>
        <sz val="12"/>
        <color theme="1"/>
        <rFont val="Times New Roman"/>
        <family val="1"/>
      </rPr>
      <t xml:space="preserve"> </t>
    </r>
    <r>
      <rPr>
        <b/>
        <sz val="12"/>
        <color theme="1"/>
        <rFont val="B Nazanin"/>
        <charset val="178"/>
      </rPr>
      <t>گونه</t>
    </r>
    <r>
      <rPr>
        <b/>
        <sz val="12"/>
        <color theme="1"/>
        <rFont val="Times New Roman"/>
        <family val="1"/>
      </rPr>
      <t xml:space="preserve"> </t>
    </r>
    <r>
      <rPr>
        <b/>
        <sz val="12"/>
        <color theme="1"/>
        <rFont val="B Nazanin"/>
        <charset val="178"/>
      </rPr>
      <t>پوشش</t>
    </r>
    <r>
      <rPr>
        <b/>
        <sz val="12"/>
        <color theme="1"/>
        <rFont val="Times New Roman"/>
        <family val="1"/>
      </rPr>
      <t xml:space="preserve"> </t>
    </r>
    <r>
      <rPr>
        <b/>
        <sz val="12"/>
        <color theme="1"/>
        <rFont val="B Nazanin"/>
        <charset val="178"/>
      </rPr>
      <t>استفاده</t>
    </r>
    <r>
      <rPr>
        <b/>
        <sz val="12"/>
        <color theme="1"/>
        <rFont val="Times New Roman"/>
        <family val="1"/>
      </rPr>
      <t xml:space="preserve"> </t>
    </r>
    <r>
      <rPr>
        <b/>
        <sz val="12"/>
        <color theme="1"/>
        <rFont val="B Nazanin"/>
        <charset val="178"/>
      </rPr>
      <t>نمی‌شود؟</t>
    </r>
  </si>
  <si>
    <r>
      <t>آیا اکسیژن</t>
    </r>
    <r>
      <rPr>
        <b/>
        <sz val="12"/>
        <color theme="1"/>
        <rFont val="Times New Roman"/>
        <family val="1"/>
      </rPr>
      <t xml:space="preserve"> </t>
    </r>
    <r>
      <rPr>
        <b/>
        <sz val="12"/>
        <color theme="1"/>
        <rFont val="B Nazanin"/>
        <charset val="178"/>
      </rPr>
      <t>با</t>
    </r>
    <r>
      <rPr>
        <b/>
        <sz val="12"/>
        <color theme="1"/>
        <rFont val="Times New Roman"/>
        <family val="1"/>
      </rPr>
      <t xml:space="preserve"> </t>
    </r>
    <r>
      <rPr>
        <b/>
        <sz val="12"/>
        <color theme="1"/>
        <rFont val="B Nazanin"/>
        <charset val="178"/>
      </rPr>
      <t>فشار،</t>
    </r>
    <r>
      <rPr>
        <b/>
        <sz val="12"/>
        <color theme="1"/>
        <rFont val="Times New Roman"/>
        <family val="1"/>
      </rPr>
      <t xml:space="preserve"> </t>
    </r>
    <r>
      <rPr>
        <b/>
        <sz val="12"/>
        <color theme="1"/>
        <rFont val="B Nazanin"/>
        <charset val="178"/>
      </rPr>
      <t>جریان</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خلوص</t>
    </r>
    <r>
      <rPr>
        <b/>
        <sz val="12"/>
        <color theme="1"/>
        <rFont val="Times New Roman"/>
        <family val="1"/>
      </rPr>
      <t xml:space="preserve"> </t>
    </r>
    <r>
      <rPr>
        <b/>
        <sz val="12"/>
        <color theme="1"/>
        <rFont val="B Nazanin"/>
        <charset val="178"/>
      </rPr>
      <t>مورد</t>
    </r>
    <r>
      <rPr>
        <b/>
        <sz val="12"/>
        <color theme="1"/>
        <rFont val="Times New Roman"/>
        <family val="1"/>
      </rPr>
      <t xml:space="preserve"> </t>
    </r>
    <r>
      <rPr>
        <b/>
        <sz val="12"/>
        <color theme="1"/>
        <rFont val="B Nazanin"/>
        <charset val="178"/>
      </rPr>
      <t>انتظار</t>
    </r>
    <r>
      <rPr>
        <b/>
        <sz val="12"/>
        <color theme="1"/>
        <rFont val="Times New Roman"/>
        <family val="1"/>
      </rPr>
      <t xml:space="preserve"> </t>
    </r>
    <r>
      <rPr>
        <b/>
        <sz val="12"/>
        <color theme="1"/>
        <rFont val="B Nazanin"/>
        <charset val="178"/>
      </rPr>
      <t>برای</t>
    </r>
    <r>
      <rPr>
        <b/>
        <sz val="12"/>
        <color theme="1"/>
        <rFont val="Times New Roman"/>
        <family val="1"/>
      </rPr>
      <t xml:space="preserve"> </t>
    </r>
    <r>
      <rPr>
        <b/>
        <sz val="12"/>
        <color theme="1"/>
        <rFont val="B Nazanin"/>
        <charset val="178"/>
      </rPr>
      <t>بیمار</t>
    </r>
    <r>
      <rPr>
        <b/>
        <sz val="12"/>
        <color theme="1"/>
        <rFont val="Times New Roman"/>
        <family val="1"/>
      </rPr>
      <t xml:space="preserve"> </t>
    </r>
    <r>
      <rPr>
        <b/>
        <sz val="12"/>
        <color theme="1"/>
        <rFont val="B Nazanin"/>
        <charset val="178"/>
      </rPr>
      <t>تأمین</t>
    </r>
    <r>
      <rPr>
        <b/>
        <sz val="12"/>
        <color theme="1"/>
        <rFont val="Times New Roman"/>
        <family val="1"/>
      </rPr>
      <t xml:space="preserve"> </t>
    </r>
    <r>
      <rPr>
        <b/>
        <sz val="12"/>
        <color theme="1"/>
        <rFont val="B Nazanin"/>
        <charset val="178"/>
      </rPr>
      <t>شده</t>
    </r>
    <r>
      <rPr>
        <b/>
        <sz val="12"/>
        <color theme="1"/>
        <rFont val="Times New Roman"/>
        <family val="1"/>
      </rPr>
      <t xml:space="preserve"> </t>
    </r>
    <r>
      <rPr>
        <b/>
        <sz val="12"/>
        <color theme="1"/>
        <rFont val="B Nazanin"/>
        <charset val="178"/>
      </rPr>
      <t>و</t>
    </r>
    <r>
      <rPr>
        <b/>
        <sz val="12"/>
        <color theme="1"/>
        <rFont val="Times New Roman"/>
        <family val="1"/>
      </rPr>
      <t xml:space="preserve"> </t>
    </r>
    <r>
      <rPr>
        <b/>
        <sz val="12"/>
        <color theme="1"/>
        <rFont val="B Nazanin"/>
        <charset val="178"/>
      </rPr>
      <t>مدیریت</t>
    </r>
    <r>
      <rPr>
        <b/>
        <sz val="12"/>
        <color theme="1"/>
        <rFont val="Times New Roman"/>
        <family val="1"/>
      </rPr>
      <t xml:space="preserve"> </t>
    </r>
    <r>
      <rPr>
        <b/>
        <sz val="12"/>
        <color theme="1"/>
        <rFont val="B Nazanin"/>
        <charset val="178"/>
      </rPr>
      <t>تجهیزات</t>
    </r>
    <r>
      <rPr>
        <b/>
        <sz val="12"/>
        <color theme="1"/>
        <rFont val="Times New Roman"/>
        <family val="1"/>
      </rPr>
      <t xml:space="preserve"> </t>
    </r>
    <r>
      <rPr>
        <b/>
        <sz val="12"/>
        <color theme="1"/>
        <rFont val="B Nazanin"/>
        <charset val="178"/>
      </rPr>
      <t>پزشکی</t>
    </r>
    <r>
      <rPr>
        <b/>
        <sz val="12"/>
        <color theme="1"/>
        <rFont val="Times New Roman"/>
        <family val="1"/>
      </rPr>
      <t xml:space="preserve"> </t>
    </r>
    <r>
      <rPr>
        <b/>
        <sz val="12"/>
        <color theme="1"/>
        <rFont val="B Nazanin"/>
        <charset val="178"/>
      </rPr>
      <t>بر</t>
    </r>
    <r>
      <rPr>
        <b/>
        <sz val="12"/>
        <color theme="1"/>
        <rFont val="Times New Roman"/>
        <family val="1"/>
      </rPr>
      <t xml:space="preserve"> </t>
    </r>
    <r>
      <rPr>
        <b/>
        <sz val="12"/>
        <color theme="1"/>
        <rFont val="B Nazanin"/>
        <charset val="178"/>
      </rPr>
      <t>کیفیت</t>
    </r>
    <r>
      <rPr>
        <b/>
        <sz val="12"/>
        <color theme="1"/>
        <rFont val="Times New Roman"/>
        <family val="1"/>
      </rPr>
      <t xml:space="preserve"> </t>
    </r>
    <r>
      <rPr>
        <b/>
        <sz val="12"/>
        <color theme="1"/>
        <rFont val="B Nazanin"/>
        <charset val="178"/>
      </rPr>
      <t>آن</t>
    </r>
    <r>
      <rPr>
        <b/>
        <sz val="12"/>
        <color theme="1"/>
        <rFont val="Times New Roman"/>
        <family val="1"/>
      </rPr>
      <t xml:space="preserve"> </t>
    </r>
    <r>
      <rPr>
        <b/>
        <sz val="12"/>
        <color theme="1"/>
        <rFont val="B Nazanin"/>
        <charset val="178"/>
      </rPr>
      <t>نظارت</t>
    </r>
    <r>
      <rPr>
        <b/>
        <sz val="12"/>
        <color theme="1"/>
        <rFont val="Times New Roman"/>
        <family val="1"/>
      </rPr>
      <t xml:space="preserve"> </t>
    </r>
    <r>
      <rPr>
        <b/>
        <sz val="12"/>
        <color theme="1"/>
        <rFont val="B Nazanin"/>
        <charset val="178"/>
      </rPr>
      <t>می‌‎نماید؟</t>
    </r>
  </si>
  <si>
    <r>
      <t>تجهیزات</t>
    </r>
    <r>
      <rPr>
        <u/>
        <sz val="12"/>
        <color theme="1"/>
        <rFont val="Times New Roman"/>
        <family val="1"/>
      </rPr>
      <t xml:space="preserve"> </t>
    </r>
    <r>
      <rPr>
        <u/>
        <sz val="12"/>
        <color theme="1"/>
        <rFont val="B Nazanin"/>
        <charset val="178"/>
      </rPr>
      <t>ضروری</t>
    </r>
    <r>
      <rPr>
        <sz val="12"/>
        <color theme="1"/>
        <rFont val="Times New Roman"/>
        <family val="1"/>
      </rPr>
      <t xml:space="preserve"> </t>
    </r>
    <r>
      <rPr>
        <sz val="12"/>
        <color theme="1"/>
        <rFont val="B Nazanin"/>
        <charset val="178"/>
      </rPr>
      <t>هر</t>
    </r>
    <r>
      <rPr>
        <sz val="12"/>
        <color theme="1"/>
        <rFont val="Times New Roman"/>
        <family val="1"/>
      </rPr>
      <t xml:space="preserve"> </t>
    </r>
    <r>
      <rPr>
        <sz val="12"/>
        <color theme="1"/>
        <rFont val="B Nazanin"/>
        <charset val="178"/>
      </rPr>
      <t>یك</t>
    </r>
    <r>
      <rPr>
        <sz val="12"/>
        <color theme="1"/>
        <rFont val="Times New Roman"/>
        <family val="1"/>
      </rPr>
      <t xml:space="preserve"> </t>
    </r>
    <r>
      <rPr>
        <sz val="12"/>
        <color theme="1"/>
        <rFont val="B Nazanin"/>
        <charset val="178"/>
      </rPr>
      <t>از</t>
    </r>
    <r>
      <rPr>
        <sz val="12"/>
        <color theme="1"/>
        <rFont val="Times New Roman"/>
        <family val="1"/>
      </rPr>
      <t xml:space="preserve"> </t>
    </r>
    <r>
      <rPr>
        <sz val="12"/>
        <color theme="1"/>
        <rFont val="B Nazanin"/>
        <charset val="178"/>
      </rPr>
      <t>بخشها</t>
    </r>
    <r>
      <rPr>
        <sz val="12"/>
        <color theme="1"/>
        <rFont val="Times New Roman"/>
        <family val="1"/>
      </rPr>
      <t xml:space="preserve"> </t>
    </r>
    <r>
      <rPr>
        <sz val="12"/>
        <color theme="1"/>
        <rFont val="B Nazanin"/>
        <charset val="178"/>
      </rPr>
      <t xml:space="preserve">و </t>
    </r>
    <r>
      <rPr>
        <u/>
        <sz val="12"/>
        <color theme="1"/>
        <rFont val="B Nazanin"/>
        <charset val="178"/>
      </rPr>
      <t>تجهیزات</t>
    </r>
    <r>
      <rPr>
        <u/>
        <sz val="12"/>
        <color theme="1"/>
        <rFont val="Times New Roman"/>
        <family val="1"/>
      </rPr>
      <t xml:space="preserve"> </t>
    </r>
    <r>
      <rPr>
        <u/>
        <sz val="12"/>
        <color theme="1"/>
        <rFont val="B Nazanin"/>
        <charset val="178"/>
      </rPr>
      <t>پشتیبان</t>
    </r>
    <r>
      <rPr>
        <sz val="12"/>
        <color theme="1"/>
        <rFont val="Times New Roman"/>
        <family val="1"/>
      </rPr>
      <t xml:space="preserve"> </t>
    </r>
  </si>
  <si>
    <r>
      <t>آیا فهرست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ضروری</t>
    </r>
    <r>
      <rPr>
        <sz val="12"/>
        <color theme="1"/>
        <rFont val="Times New Roman"/>
        <family val="1"/>
      </rPr>
      <t xml:space="preserve"> </t>
    </r>
    <r>
      <rPr>
        <sz val="12"/>
        <color theme="1"/>
        <rFont val="B Nazanin"/>
        <charset val="178"/>
      </rPr>
      <t>هر</t>
    </r>
    <r>
      <rPr>
        <sz val="12"/>
        <color theme="1"/>
        <rFont val="Times New Roman"/>
        <family val="1"/>
      </rPr>
      <t xml:space="preserve"> </t>
    </r>
    <r>
      <rPr>
        <sz val="12"/>
        <color theme="1"/>
        <rFont val="B Nazanin"/>
        <charset val="178"/>
      </rPr>
      <t>بخش و بخش‌های پشتیبان</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کمیته</t>
    </r>
    <r>
      <rPr>
        <sz val="12"/>
        <color theme="1"/>
        <rFont val="Times New Roman"/>
        <family val="1"/>
      </rPr>
      <t xml:space="preserve"> </t>
    </r>
    <r>
      <rPr>
        <sz val="12"/>
        <color theme="1"/>
        <rFont val="B Nazanin"/>
        <charset val="178"/>
      </rPr>
      <t>درمان</t>
    </r>
    <r>
      <rPr>
        <sz val="12"/>
        <color theme="1"/>
        <rFont val="Times New Roman"/>
        <family val="1"/>
      </rPr>
      <t xml:space="preserve"> </t>
    </r>
    <r>
      <rPr>
        <sz val="12"/>
        <color theme="1"/>
        <rFont val="B Nazanin"/>
        <charset val="178"/>
      </rPr>
      <t>دارو</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تجهیزات تعیین</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تصویب و یا بازنگری شده‌است؟</t>
    </r>
  </si>
  <si>
    <r>
      <t>آیا</t>
    </r>
    <r>
      <rPr>
        <sz val="12"/>
        <color theme="1"/>
        <rFont val="Times New Roman"/>
        <family val="1"/>
      </rPr>
      <t xml:space="preserve"> </t>
    </r>
    <r>
      <rPr>
        <sz val="12"/>
        <color theme="1"/>
        <rFont val="B Nazanin"/>
        <charset val="178"/>
      </rPr>
      <t>فهرست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ضروری</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هر</t>
    </r>
    <r>
      <rPr>
        <sz val="12"/>
        <color theme="1"/>
        <rFont val="Times New Roman"/>
        <family val="1"/>
      </rPr>
      <t xml:space="preserve"> </t>
    </r>
    <r>
      <rPr>
        <sz val="12"/>
        <color theme="1"/>
        <rFont val="B Nazanin"/>
        <charset val="178"/>
      </rPr>
      <t>بخش و</t>
    </r>
    <r>
      <rPr>
        <sz val="12"/>
        <color theme="1"/>
        <rFont val="Times New Roman"/>
        <family val="1"/>
      </rPr>
      <t xml:space="preserve"> </t>
    </r>
    <r>
      <rPr>
        <sz val="12"/>
        <color theme="1"/>
        <rFont val="B Nazanin"/>
        <charset val="178"/>
      </rPr>
      <t>نیز</t>
    </r>
    <r>
      <rPr>
        <sz val="12"/>
        <color theme="1"/>
        <rFont val="Times New Roman"/>
        <family val="1"/>
      </rPr>
      <t xml:space="preserve">  </t>
    </r>
    <r>
      <rPr>
        <sz val="12"/>
        <color theme="1"/>
        <rFont val="B Nazanin"/>
        <charset val="178"/>
      </rPr>
      <t>بخش‌های</t>
    </r>
    <r>
      <rPr>
        <sz val="12"/>
        <color theme="1"/>
        <rFont val="Times New Roman"/>
        <family val="1"/>
      </rPr>
      <t xml:space="preserve"> </t>
    </r>
    <r>
      <rPr>
        <sz val="12"/>
        <color theme="1"/>
        <rFont val="B Nazanin"/>
        <charset val="178"/>
      </rPr>
      <t>پشتیبان</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ضروری وجود دارد</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مسئولان</t>
    </r>
    <r>
      <rPr>
        <sz val="12"/>
        <color theme="1"/>
        <rFont val="Times New Roman"/>
        <family val="1"/>
      </rPr>
      <t xml:space="preserve">/ </t>
    </r>
    <r>
      <rPr>
        <sz val="12"/>
        <color theme="1"/>
        <rFont val="B Nazanin"/>
        <charset val="178"/>
      </rPr>
      <t>کارکنان</t>
    </r>
    <r>
      <rPr>
        <sz val="12"/>
        <color theme="1"/>
        <rFont val="Times New Roman"/>
        <family val="1"/>
      </rPr>
      <t xml:space="preserve"> </t>
    </r>
    <r>
      <rPr>
        <sz val="12"/>
        <color theme="1"/>
        <rFont val="B Nazanin"/>
        <charset val="178"/>
      </rPr>
      <t>مرتبط</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تمام</t>
    </r>
    <r>
      <rPr>
        <sz val="12"/>
        <color theme="1"/>
        <rFont val="Times New Roman"/>
        <family val="1"/>
      </rPr>
      <t xml:space="preserve"> </t>
    </r>
    <r>
      <rPr>
        <sz val="12"/>
        <color theme="1"/>
        <rFont val="B Nazanin"/>
        <charset val="178"/>
      </rPr>
      <t>نوبت‌های</t>
    </r>
    <r>
      <rPr>
        <sz val="12"/>
        <color theme="1"/>
        <rFont val="Times New Roman"/>
        <family val="1"/>
      </rPr>
      <t xml:space="preserve"> </t>
    </r>
    <r>
      <rPr>
        <sz val="12"/>
        <color theme="1"/>
        <rFont val="B Nazanin"/>
        <charset val="178"/>
      </rPr>
      <t>کاری از آن آگاهی دارند؟</t>
    </r>
  </si>
  <si>
    <r>
      <t>آیا</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ضروری</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هر</t>
    </r>
    <r>
      <rPr>
        <sz val="12"/>
        <color theme="1"/>
        <rFont val="Times New Roman"/>
        <family val="1"/>
      </rPr>
      <t xml:space="preserve"> </t>
    </r>
    <r>
      <rPr>
        <sz val="12"/>
        <color theme="1"/>
        <rFont val="B Nazanin"/>
        <charset val="178"/>
      </rPr>
      <t>بخش و</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پشتیبان</t>
    </r>
    <r>
      <rPr>
        <sz val="12"/>
        <color theme="1"/>
        <rFont val="Times New Roman"/>
        <family val="1"/>
      </rPr>
      <t xml:space="preserve"> </t>
    </r>
    <r>
      <rPr>
        <sz val="12"/>
        <color theme="1"/>
        <rFont val="B Nazanin"/>
        <charset val="178"/>
      </rPr>
      <t>با</t>
    </r>
    <r>
      <rPr>
        <sz val="12"/>
        <color theme="1"/>
        <rFont val="Times New Roman"/>
        <family val="1"/>
      </rPr>
      <t xml:space="preserve"> </t>
    </r>
    <r>
      <rPr>
        <sz val="12"/>
        <color theme="1"/>
        <rFont val="B Nazanin"/>
        <charset val="178"/>
      </rPr>
      <t>دسترسی</t>
    </r>
    <r>
      <rPr>
        <sz val="12"/>
        <color theme="1"/>
        <rFont val="Times New Roman"/>
        <family val="1"/>
      </rPr>
      <t xml:space="preserve"> </t>
    </r>
    <r>
      <rPr>
        <sz val="12"/>
        <color theme="1"/>
        <rFont val="B Nazanin"/>
        <charset val="178"/>
      </rPr>
      <t>مناسب</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به</t>
    </r>
    <r>
      <rPr>
        <sz val="12"/>
        <color theme="1"/>
        <rFont val="Times New Roman"/>
        <family val="1"/>
      </rPr>
      <t xml:space="preserve"> </t>
    </r>
    <r>
      <rPr>
        <sz val="12"/>
        <color theme="1"/>
        <rFont val="B Nazanin"/>
        <charset val="178"/>
      </rPr>
      <t>موقع آماده</t>
    </r>
    <r>
      <rPr>
        <sz val="12"/>
        <color theme="1"/>
        <rFont val="Times New Roman"/>
        <family val="1"/>
      </rPr>
      <t xml:space="preserve"> </t>
    </r>
    <r>
      <rPr>
        <sz val="12"/>
        <color theme="1"/>
        <rFont val="B Nazanin"/>
        <charset val="178"/>
      </rPr>
      <t>به</t>
    </r>
    <r>
      <rPr>
        <sz val="12"/>
        <color theme="1"/>
        <rFont val="Times New Roman"/>
        <family val="1"/>
      </rPr>
      <t xml:space="preserve"> </t>
    </r>
    <r>
      <rPr>
        <sz val="12"/>
        <color theme="1"/>
        <rFont val="B Nazanin"/>
        <charset val="178"/>
      </rPr>
      <t>کار هستند؟</t>
    </r>
  </si>
  <si>
    <r>
      <t xml:space="preserve">آیا از تجهیزات با </t>
    </r>
    <r>
      <rPr>
        <u/>
        <sz val="12"/>
        <color theme="1"/>
        <rFont val="B Nazanin"/>
        <charset val="178"/>
      </rPr>
      <t>تکنولوژی متناسب با خدمات</t>
    </r>
    <r>
      <rPr>
        <sz val="12"/>
        <color theme="1"/>
        <rFont val="B Nazanin"/>
        <charset val="178"/>
      </rPr>
      <t xml:space="preserve"> بیمارستان استفاده می‌شود؟</t>
    </r>
  </si>
  <si>
    <r>
      <t xml:space="preserve">آیا </t>
    </r>
    <r>
      <rPr>
        <u/>
        <sz val="12"/>
        <color theme="1"/>
        <rFont val="B Nazanin"/>
        <charset val="178"/>
      </rPr>
      <t>نیازسنجی</t>
    </r>
    <r>
      <rPr>
        <sz val="12"/>
        <color theme="1"/>
        <rFont val="B Nazanin"/>
        <charset val="178"/>
      </rPr>
      <t xml:space="preserve"> سالانه تجهیزات پزشکی از کلیه بخش‌ها با اولویت‌بندی و رعایت صرفه وصلاح بیمارستان انجام می‌شود؟</t>
    </r>
  </si>
  <si>
    <r>
      <t xml:space="preserve">آیا </t>
    </r>
    <r>
      <rPr>
        <u/>
        <sz val="12"/>
        <color theme="1"/>
        <rFont val="B Nazanin"/>
        <charset val="178"/>
      </rPr>
      <t>گزارش سه ماهه خرید</t>
    </r>
    <r>
      <rPr>
        <sz val="12"/>
        <color theme="1"/>
        <rFont val="B Nazanin"/>
        <charset val="178"/>
      </rPr>
      <t xml:space="preserve"> به مدیریت تجهیزات پزشکی دانشگاه ارسال می‌شود؟ (فقط مراکز دانشگاهی)</t>
    </r>
  </si>
  <si>
    <r>
      <t xml:space="preserve">آیا </t>
    </r>
    <r>
      <rPr>
        <u/>
        <sz val="12"/>
        <color theme="1"/>
        <rFont val="B Nazanin"/>
        <charset val="178"/>
      </rPr>
      <t>کمیته تجهیزات پزشکی</t>
    </r>
    <r>
      <rPr>
        <sz val="12"/>
        <color theme="1"/>
        <rFont val="B Nazanin"/>
        <charset val="178"/>
      </rPr>
      <t xml:space="preserve"> مرکز به طور منظم تشکیل می‌شود؟</t>
    </r>
  </si>
  <si>
    <r>
      <t xml:space="preserve">آیا بخشنامه </t>
    </r>
    <r>
      <rPr>
        <u/>
        <sz val="12"/>
        <color theme="1"/>
        <rFont val="B Nazanin"/>
        <charset val="178"/>
      </rPr>
      <t xml:space="preserve">حمایت از تولیدات داخلی </t>
    </r>
    <r>
      <rPr>
        <sz val="12"/>
        <color theme="1"/>
        <rFont val="B Nazanin"/>
        <charset val="178"/>
      </rPr>
      <t>به طور کامل رعایت می‌شود؟</t>
    </r>
  </si>
  <si>
    <r>
      <t>آیا تأمین تجهیزات پزشکی از شرکت‌های مجاز ثبت شده در سامانه اداره کل تجهیزات پزشکی (</t>
    </r>
    <r>
      <rPr>
        <u/>
        <sz val="12"/>
        <color theme="1"/>
        <rFont val="Times New Roman"/>
        <family val="1"/>
      </rPr>
      <t>imed</t>
    </r>
    <r>
      <rPr>
        <sz val="12"/>
        <color theme="1"/>
        <rFont val="B Nazanin"/>
        <charset val="178"/>
      </rPr>
      <t>) صورت می‌گیرد؟</t>
    </r>
  </si>
  <si>
    <t>آیا بخشنامه رياست دانشگاه درخصوص تامين تجهيزات پزشكي به طور کامل رعایت می‌شود؟(بخشنامه شماره 595369/د/5 مورخ 1400/11/02)  (فقط مراکز دانشگاهی)</t>
  </si>
  <si>
    <r>
      <t xml:space="preserve">آیا ضوابط و الزامات </t>
    </r>
    <r>
      <rPr>
        <u/>
        <sz val="12"/>
        <color theme="1"/>
        <rFont val="B Nazanin"/>
        <charset val="178"/>
      </rPr>
      <t>پيش فاكتور و فاكتور</t>
    </r>
    <r>
      <rPr>
        <sz val="12"/>
        <color theme="1"/>
        <rFont val="B Nazanin"/>
        <charset val="178"/>
      </rPr>
      <t xml:space="preserve"> رعایت می‌شود؟</t>
    </r>
  </si>
  <si>
    <r>
      <t>آیا</t>
    </r>
    <r>
      <rPr>
        <u/>
        <sz val="12"/>
        <color theme="1"/>
        <rFont val="B Nazanin"/>
        <charset val="178"/>
      </rPr>
      <t xml:space="preserve"> اعلام وصول</t>
    </r>
    <r>
      <rPr>
        <sz val="12"/>
        <color theme="1"/>
        <rFont val="B Nazanin"/>
        <charset val="178"/>
      </rPr>
      <t xml:space="preserve"> تجهیزات پزشکی تأمین شده به مدیریت تجهیزات پزشکی دانشگاه به موقع صورت گرفته است؟ (فقط مراکز دانشگاهی)</t>
    </r>
  </si>
  <si>
    <r>
      <t xml:space="preserve">آیا </t>
    </r>
    <r>
      <rPr>
        <u/>
        <sz val="12"/>
        <color theme="1"/>
        <rFont val="B Nazanin"/>
        <charset val="178"/>
      </rPr>
      <t>نصب و راه‌اندازی</t>
    </r>
    <r>
      <rPr>
        <sz val="12"/>
        <color theme="1"/>
        <rFont val="B Nazanin"/>
        <charset val="178"/>
      </rPr>
      <t xml:space="preserve"> تجهیزات پزشکی تأمین شده به موقع صورت گرفته‌است؟</t>
    </r>
  </si>
  <si>
    <r>
      <t xml:space="preserve">آیا </t>
    </r>
    <r>
      <rPr>
        <u/>
        <sz val="12"/>
        <color theme="1"/>
        <rFont val="B Nazanin"/>
        <charset val="178"/>
      </rPr>
      <t>نصب و راه‌اندازی</t>
    </r>
    <r>
      <rPr>
        <sz val="12"/>
        <color theme="1"/>
        <rFont val="B Nazanin"/>
        <charset val="178"/>
      </rPr>
      <t xml:space="preserve"> تجهیزات پزشکی تأمین شده به موقع به مدیریت تجهیزات پزشکی دانشگاه اعلام شده است؟ (فقط مراکز دانشگاهی)</t>
    </r>
  </si>
  <si>
    <r>
      <t>آیا 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u/>
        <sz val="12"/>
        <color theme="1"/>
        <rFont val="B Nazanin"/>
        <charset val="178"/>
      </rPr>
      <t>فراخوان</t>
    </r>
    <r>
      <rPr>
        <u/>
        <sz val="12"/>
        <color theme="1"/>
        <rFont val="Times New Roman"/>
        <family val="1"/>
      </rPr>
      <t xml:space="preserve"> </t>
    </r>
    <r>
      <rPr>
        <u/>
        <sz val="12"/>
        <color theme="1"/>
        <rFont val="B Nazanin"/>
        <charset val="178"/>
      </rPr>
      <t>شده</t>
    </r>
    <r>
      <rPr>
        <sz val="12"/>
        <color theme="1"/>
        <rFont val="Times New Roman"/>
        <family val="1"/>
      </rPr>
      <t xml:space="preserve"> </t>
    </r>
    <r>
      <rPr>
        <sz val="12"/>
        <color theme="1"/>
        <rFont val="B Nazanin"/>
        <charset val="178"/>
      </rPr>
      <t>جمع</t>
    </r>
    <r>
      <rPr>
        <sz val="12"/>
        <color theme="1"/>
        <rFont val="Times New Roman"/>
        <family val="1"/>
      </rPr>
      <t xml:space="preserve"> </t>
    </r>
    <r>
      <rPr>
        <sz val="12"/>
        <color theme="1"/>
        <rFont val="B Nazanin"/>
        <charset val="178"/>
      </rPr>
      <t>آوری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از</t>
    </r>
    <r>
      <rPr>
        <sz val="12"/>
        <color theme="1"/>
        <rFont val="Times New Roman"/>
        <family val="1"/>
      </rPr>
      <t xml:space="preserve"> </t>
    </r>
    <r>
      <rPr>
        <sz val="12"/>
        <color theme="1"/>
        <rFont val="B Nazanin"/>
        <charset val="178"/>
      </rPr>
      <t>گردش</t>
    </r>
    <r>
      <rPr>
        <sz val="12"/>
        <color theme="1"/>
        <rFont val="Times New Roman"/>
        <family val="1"/>
      </rPr>
      <t xml:space="preserve"> </t>
    </r>
    <r>
      <rPr>
        <sz val="12"/>
        <color theme="1"/>
        <rFont val="B Nazanin"/>
        <charset val="178"/>
      </rPr>
      <t>کار</t>
    </r>
    <r>
      <rPr>
        <sz val="12"/>
        <color theme="1"/>
        <rFont val="Times New Roman"/>
        <family val="1"/>
      </rPr>
      <t xml:space="preserve"> </t>
    </r>
    <r>
      <rPr>
        <sz val="12"/>
        <color theme="1"/>
        <rFont val="B Nazanin"/>
        <charset val="178"/>
      </rPr>
      <t>خارج</t>
    </r>
    <r>
      <rPr>
        <sz val="12"/>
        <color theme="1"/>
        <rFont val="Times New Roman"/>
        <family val="1"/>
      </rPr>
      <t xml:space="preserve"> </t>
    </r>
    <r>
      <rPr>
        <sz val="12"/>
        <color theme="1"/>
        <rFont val="B Nazanin"/>
        <charset val="178"/>
      </rPr>
      <t>می‌شوند؟</t>
    </r>
  </si>
  <si>
    <t>پایش، نگهداری، ارزیابی و کاربری صحیح تجهیزات پزشکی</t>
  </si>
  <si>
    <t>آیا اطلاعات شناسنامه‌ای زیر در سامانه ثبت اطلاعات تجهیزات پزشکی مرکز (MDMS) به روز بوده و در دسترس است؟</t>
  </si>
  <si>
    <t>اطلاعات دستگاه‌های موجود (نام دستگاه، مارک، مدل، شماره سریال، سال نصب ...)</t>
  </si>
  <si>
    <r>
      <t>کنترل</t>
    </r>
    <r>
      <rPr>
        <sz val="12"/>
        <color theme="1"/>
        <rFont val="Times New Roman"/>
        <family val="1"/>
      </rPr>
      <t xml:space="preserve"> </t>
    </r>
    <r>
      <rPr>
        <sz val="12"/>
        <color theme="1"/>
        <rFont val="B Nazanin"/>
        <charset val="178"/>
      </rPr>
      <t>کیفی</t>
    </r>
  </si>
  <si>
    <r>
      <t>نگهداری</t>
    </r>
    <r>
      <rPr>
        <sz val="12"/>
        <color theme="1"/>
        <rFont val="Times New Roman"/>
        <family val="1"/>
      </rPr>
      <t xml:space="preserve"> </t>
    </r>
    <r>
      <rPr>
        <sz val="12"/>
        <color theme="1"/>
        <rFont val="B Nazanin"/>
        <charset val="178"/>
      </rPr>
      <t>پیشگیرانه</t>
    </r>
  </si>
  <si>
    <r>
      <t>تعمیرات</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سرویس‌های</t>
    </r>
    <r>
      <rPr>
        <sz val="12"/>
        <color theme="1"/>
        <rFont val="Times New Roman"/>
        <family val="1"/>
      </rPr>
      <t xml:space="preserve"> </t>
    </r>
    <r>
      <rPr>
        <sz val="12"/>
        <color theme="1"/>
        <rFont val="B Nazanin"/>
        <charset val="178"/>
      </rPr>
      <t>دوره‌ای</t>
    </r>
  </si>
  <si>
    <t>آیا اطلاعات الصاقی روی دستگاه با سامانه ثبت اطلاعات تجهیزات پزشکی مرکز مطابقت دارد؟</t>
  </si>
  <si>
    <r>
      <t xml:space="preserve">آیا </t>
    </r>
    <r>
      <rPr>
        <u/>
        <sz val="12"/>
        <color theme="1"/>
        <rFont val="B Nazanin"/>
        <charset val="178"/>
      </rPr>
      <t>اسقاط</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مطابق</t>
    </r>
    <r>
      <rPr>
        <sz val="12"/>
        <color theme="1"/>
        <rFont val="Times New Roman"/>
        <family val="1"/>
      </rPr>
      <t xml:space="preserve"> </t>
    </r>
    <r>
      <rPr>
        <sz val="12"/>
        <color theme="1"/>
        <rFont val="B Nazanin"/>
        <charset val="178"/>
      </rPr>
      <t>ضوابط</t>
    </r>
    <r>
      <rPr>
        <sz val="12"/>
        <color theme="1"/>
        <rFont val="Times New Roman"/>
        <family val="1"/>
      </rPr>
      <t xml:space="preserve"> </t>
    </r>
    <r>
      <rPr>
        <sz val="12"/>
        <color theme="1"/>
        <rFont val="B Nazanin"/>
        <charset val="178"/>
      </rPr>
      <t>مربوط</t>
    </r>
    <r>
      <rPr>
        <sz val="12"/>
        <color theme="1"/>
        <rFont val="Times New Roman"/>
        <family val="1"/>
      </rPr>
      <t xml:space="preserve"> </t>
    </r>
    <r>
      <rPr>
        <sz val="12"/>
        <color theme="1"/>
        <rFont val="B Nazanin"/>
        <charset val="178"/>
      </rPr>
      <t>انجام</t>
    </r>
    <r>
      <rPr>
        <sz val="12"/>
        <color theme="1"/>
        <rFont val="Times New Roman"/>
        <family val="1"/>
      </rPr>
      <t xml:space="preserve"> </t>
    </r>
    <r>
      <rPr>
        <sz val="12"/>
        <color theme="1"/>
        <rFont val="B Nazanin"/>
        <charset val="178"/>
      </rPr>
      <t>‌می‌شود؟</t>
    </r>
  </si>
  <si>
    <r>
      <t xml:space="preserve">آیا </t>
    </r>
    <r>
      <rPr>
        <u/>
        <sz val="12"/>
        <color theme="1"/>
        <rFont val="B Nazanin"/>
        <charset val="178"/>
      </rPr>
      <t>انبارش</t>
    </r>
    <r>
      <rPr>
        <u/>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مطابق</t>
    </r>
    <r>
      <rPr>
        <sz val="12"/>
        <color theme="1"/>
        <rFont val="Times New Roman"/>
        <family val="1"/>
      </rPr>
      <t xml:space="preserve"> </t>
    </r>
    <r>
      <rPr>
        <sz val="12"/>
        <color theme="1"/>
        <rFont val="B Nazanin"/>
        <charset val="178"/>
      </rPr>
      <t>ضوابط</t>
    </r>
    <r>
      <rPr>
        <sz val="12"/>
        <color theme="1"/>
        <rFont val="Times New Roman"/>
        <family val="1"/>
      </rPr>
      <t xml:space="preserve"> </t>
    </r>
    <r>
      <rPr>
        <sz val="12"/>
        <color theme="1"/>
        <rFont val="B Nazanin"/>
        <charset val="178"/>
      </rPr>
      <t>مربوط</t>
    </r>
    <r>
      <rPr>
        <sz val="12"/>
        <color theme="1"/>
        <rFont val="Times New Roman"/>
        <family val="1"/>
      </rPr>
      <t xml:space="preserve"> </t>
    </r>
    <r>
      <rPr>
        <sz val="12"/>
        <color theme="1"/>
        <rFont val="B Nazanin"/>
        <charset val="178"/>
      </rPr>
      <t>انجام</t>
    </r>
    <r>
      <rPr>
        <sz val="12"/>
        <color theme="1"/>
        <rFont val="Times New Roman"/>
        <family val="1"/>
      </rPr>
      <t xml:space="preserve"> </t>
    </r>
    <r>
      <rPr>
        <sz val="12"/>
        <color theme="1"/>
        <rFont val="B Nazanin"/>
        <charset val="178"/>
      </rPr>
      <t>‌می‌شود؟</t>
    </r>
  </si>
  <si>
    <r>
      <t>آیا تعمیرات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از</t>
    </r>
    <r>
      <rPr>
        <sz val="12"/>
        <color theme="1"/>
        <rFont val="Times New Roman"/>
        <family val="1"/>
      </rPr>
      <t xml:space="preserve"> </t>
    </r>
    <r>
      <rPr>
        <sz val="12"/>
        <color theme="1"/>
        <rFont val="B Nazanin"/>
        <charset val="178"/>
      </rPr>
      <t>طریق</t>
    </r>
    <r>
      <rPr>
        <sz val="12"/>
        <color theme="1"/>
        <rFont val="Times New Roman"/>
        <family val="1"/>
      </rPr>
      <t xml:space="preserve"> </t>
    </r>
    <r>
      <rPr>
        <u/>
        <sz val="12"/>
        <color theme="1"/>
        <rFont val="B Nazanin"/>
        <charset val="178"/>
      </rPr>
      <t>شرکت‌های</t>
    </r>
    <r>
      <rPr>
        <u/>
        <sz val="12"/>
        <color theme="1"/>
        <rFont val="Times New Roman"/>
        <family val="1"/>
      </rPr>
      <t xml:space="preserve"> </t>
    </r>
    <r>
      <rPr>
        <u/>
        <sz val="12"/>
        <color theme="1"/>
        <rFont val="B Nazanin"/>
        <charset val="178"/>
      </rPr>
      <t>نمایندگی</t>
    </r>
    <r>
      <rPr>
        <u/>
        <sz val="12"/>
        <color theme="1"/>
        <rFont val="Times New Roman"/>
        <family val="1"/>
      </rPr>
      <t xml:space="preserve"> / </t>
    </r>
    <r>
      <rPr>
        <u/>
        <sz val="12"/>
        <color theme="1"/>
        <rFont val="B Nazanin"/>
        <charset val="178"/>
      </rPr>
      <t>ثالث</t>
    </r>
    <r>
      <rPr>
        <u/>
        <sz val="12"/>
        <color theme="1"/>
        <rFont val="Times New Roman"/>
        <family val="1"/>
      </rPr>
      <t xml:space="preserve"> </t>
    </r>
    <r>
      <rPr>
        <u/>
        <sz val="12"/>
        <color theme="1"/>
        <rFont val="B Nazanin"/>
        <charset val="178"/>
      </rPr>
      <t>مجاز</t>
    </r>
    <r>
      <rPr>
        <sz val="12"/>
        <color theme="1"/>
        <rFont val="Times New Roman"/>
        <family val="1"/>
      </rPr>
      <t xml:space="preserve"> </t>
    </r>
    <r>
      <rPr>
        <sz val="12"/>
        <color theme="1"/>
        <rFont val="B Nazanin"/>
        <charset val="178"/>
      </rPr>
      <t>انجام</t>
    </r>
    <r>
      <rPr>
        <sz val="12"/>
        <color theme="1"/>
        <rFont val="Times New Roman"/>
        <family val="1"/>
      </rPr>
      <t xml:space="preserve"> </t>
    </r>
    <r>
      <rPr>
        <sz val="12"/>
        <color theme="1"/>
        <rFont val="B Nazanin"/>
        <charset val="178"/>
      </rPr>
      <t>‌می‌شود؟</t>
    </r>
  </si>
  <si>
    <t>خرید و تامین تجهیزات پزشکی</t>
  </si>
  <si>
    <t xml:space="preserve">نگهداری پیشگیرانه </t>
  </si>
  <si>
    <r>
      <t>آیا</t>
    </r>
    <r>
      <rPr>
        <sz val="12"/>
        <color theme="1"/>
        <rFont val="Times New Roman"/>
        <family val="1"/>
      </rPr>
      <t xml:space="preserve"> </t>
    </r>
    <r>
      <rPr>
        <sz val="12"/>
        <color theme="1"/>
        <rFont val="B Nazanin"/>
        <charset val="178"/>
      </rPr>
      <t>فهرست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سرمایه‌ای</t>
    </r>
    <r>
      <rPr>
        <sz val="12"/>
        <color theme="1"/>
        <rFont val="Times New Roman"/>
        <family val="1"/>
      </rPr>
      <t xml:space="preserve"> </t>
    </r>
    <r>
      <rPr>
        <sz val="12"/>
        <color theme="1"/>
        <rFont val="B Nazanin"/>
        <charset val="178"/>
      </rPr>
      <t>و حیاتی</t>
    </r>
    <r>
      <rPr>
        <sz val="12"/>
        <color theme="1"/>
        <rFont val="Times New Roman"/>
        <family val="1"/>
      </rPr>
      <t xml:space="preserve"> </t>
    </r>
    <r>
      <rPr>
        <sz val="12"/>
        <color theme="1"/>
        <rFont val="B Nazanin"/>
        <charset val="178"/>
      </rPr>
      <t>مشمول</t>
    </r>
    <r>
      <rPr>
        <sz val="12"/>
        <color theme="1"/>
        <rFont val="Times New Roman"/>
        <family val="1"/>
      </rPr>
      <t xml:space="preserve"> </t>
    </r>
    <r>
      <rPr>
        <sz val="12"/>
        <color theme="1"/>
        <rFont val="B Nazanin"/>
        <charset val="178"/>
      </rPr>
      <t>نگهداری</t>
    </r>
    <r>
      <rPr>
        <sz val="12"/>
        <color theme="1"/>
        <rFont val="Times New Roman"/>
        <family val="1"/>
      </rPr>
      <t xml:space="preserve"> </t>
    </r>
    <r>
      <rPr>
        <sz val="12"/>
        <color theme="1"/>
        <rFont val="B Nazanin"/>
        <charset val="178"/>
      </rPr>
      <t>پیشگیرانه</t>
    </r>
    <r>
      <rPr>
        <sz val="12"/>
        <color theme="1"/>
        <rFont val="Times New Roman"/>
        <family val="1"/>
      </rPr>
      <t xml:space="preserve"> </t>
    </r>
    <r>
      <rPr>
        <sz val="12"/>
        <color theme="1"/>
        <rFont val="B Nazanin"/>
        <charset val="178"/>
      </rPr>
      <t>توسط</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بیمارستان تهیه و برنامه</t>
    </r>
    <r>
      <rPr>
        <sz val="12"/>
        <color theme="1"/>
        <rFont val="Times New Roman"/>
        <family val="1"/>
      </rPr>
      <t xml:space="preserve"> </t>
    </r>
    <r>
      <rPr>
        <sz val="12"/>
        <color theme="1"/>
        <rFont val="B Nazanin"/>
        <charset val="178"/>
      </rPr>
      <t>زمان‌بندی</t>
    </r>
    <r>
      <rPr>
        <sz val="12"/>
        <color theme="1"/>
        <rFont val="Times New Roman"/>
        <family val="1"/>
      </rPr>
      <t xml:space="preserve"> </t>
    </r>
    <r>
      <rPr>
        <sz val="12"/>
        <color theme="1"/>
        <rFont val="B Nazanin"/>
        <charset val="178"/>
      </rPr>
      <t>انجام</t>
    </r>
    <r>
      <rPr>
        <sz val="12"/>
        <color theme="1"/>
        <rFont val="Times New Roman"/>
        <family val="1"/>
      </rPr>
      <t xml:space="preserve"> </t>
    </r>
    <r>
      <rPr>
        <sz val="12"/>
        <color theme="1"/>
        <rFont val="B Nazanin"/>
        <charset val="178"/>
      </rPr>
      <t>ارزیابی‌های</t>
    </r>
    <r>
      <rPr>
        <sz val="12"/>
        <color theme="1"/>
        <rFont val="Times New Roman"/>
        <family val="1"/>
      </rPr>
      <t xml:space="preserve"> </t>
    </r>
    <r>
      <rPr>
        <sz val="12"/>
        <color theme="1"/>
        <rFont val="B Nazanin"/>
        <charset val="178"/>
      </rPr>
      <t>نگهداری</t>
    </r>
    <r>
      <rPr>
        <sz val="12"/>
        <color theme="1"/>
        <rFont val="Times New Roman"/>
        <family val="1"/>
      </rPr>
      <t xml:space="preserve"> </t>
    </r>
    <r>
      <rPr>
        <sz val="12"/>
        <color theme="1"/>
        <rFont val="B Nazanin"/>
        <charset val="178"/>
      </rPr>
      <t>پیشگیرانه تدوین شده‌است؟</t>
    </r>
  </si>
  <si>
    <r>
      <t>آیا نگهداری پیشگیرانه مطابق برنامه انجام و</t>
    </r>
    <r>
      <rPr>
        <sz val="12"/>
        <color theme="1"/>
        <rFont val="Times New Roman"/>
        <family val="1"/>
      </rPr>
      <t xml:space="preserve"> </t>
    </r>
    <r>
      <rPr>
        <sz val="12"/>
        <color theme="1"/>
        <rFont val="B Nazanin"/>
        <charset val="178"/>
      </rPr>
      <t>سوابق</t>
    </r>
    <r>
      <rPr>
        <sz val="12"/>
        <color theme="1"/>
        <rFont val="Times New Roman"/>
        <family val="1"/>
      </rPr>
      <t xml:space="preserve"> </t>
    </r>
    <r>
      <rPr>
        <sz val="12"/>
        <color theme="1"/>
        <rFont val="B Nazanin"/>
        <charset val="178"/>
      </rPr>
      <t>ارزیابی‌ها</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اقدامات</t>
    </r>
    <r>
      <rPr>
        <sz val="12"/>
        <color theme="1"/>
        <rFont val="Times New Roman"/>
        <family val="1"/>
      </rPr>
      <t xml:space="preserve"> </t>
    </r>
    <r>
      <rPr>
        <sz val="12"/>
        <color theme="1"/>
        <rFont val="B Nazanin"/>
        <charset val="178"/>
      </rPr>
      <t>اصلاحی</t>
    </r>
    <r>
      <rPr>
        <sz val="12"/>
        <color theme="1"/>
        <rFont val="Times New Roman"/>
        <family val="1"/>
      </rPr>
      <t xml:space="preserve"> </t>
    </r>
    <r>
      <rPr>
        <sz val="12"/>
        <color theme="1"/>
        <rFont val="B Nazanin"/>
        <charset val="178"/>
      </rPr>
      <t>احتمالی</t>
    </r>
    <r>
      <rPr>
        <sz val="12"/>
        <color theme="1"/>
        <rFont val="Times New Roman"/>
        <family val="1"/>
      </rPr>
      <t xml:space="preserve"> </t>
    </r>
    <r>
      <rPr>
        <sz val="12"/>
        <color theme="1"/>
        <rFont val="B Nazanin"/>
        <charset val="178"/>
      </rPr>
      <t>متعاقب</t>
    </r>
    <r>
      <rPr>
        <sz val="12"/>
        <color theme="1"/>
        <rFont val="Times New Roman"/>
        <family val="1"/>
      </rPr>
      <t xml:space="preserve"> </t>
    </r>
    <r>
      <rPr>
        <sz val="12"/>
        <color theme="1"/>
        <rFont val="B Nazanin"/>
        <charset val="178"/>
      </rPr>
      <t>آن</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بخش‌ها و</t>
    </r>
    <r>
      <rPr>
        <sz val="12"/>
        <color theme="1"/>
        <rFont val="Times New Roman"/>
        <family val="1"/>
      </rPr>
      <t xml:space="preserve"> </t>
    </r>
    <r>
      <rPr>
        <sz val="12"/>
        <color theme="1"/>
        <rFont val="B Nazanin"/>
        <charset val="178"/>
      </rPr>
      <t>دفتر</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نگهداری می‌شود؟</t>
    </r>
  </si>
  <si>
    <t xml:space="preserve">سرویس‌های دوره‌ای </t>
  </si>
  <si>
    <r>
      <t>آیا</t>
    </r>
    <r>
      <rPr>
        <sz val="12"/>
        <color theme="1"/>
        <rFont val="Times New Roman"/>
        <family val="1"/>
      </rPr>
      <t xml:space="preserve"> </t>
    </r>
    <r>
      <rPr>
        <sz val="12"/>
        <color theme="1"/>
        <rFont val="B Nazanin"/>
        <charset val="178"/>
      </rPr>
      <t>فهرست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حیاتی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سرمایه‌ای</t>
    </r>
    <r>
      <rPr>
        <sz val="12"/>
        <color theme="1"/>
        <rFont val="Times New Roman"/>
        <family val="1"/>
      </rPr>
      <t xml:space="preserve"> </t>
    </r>
    <r>
      <rPr>
        <sz val="12"/>
        <color theme="1"/>
        <rFont val="B Nazanin"/>
        <charset val="178"/>
      </rPr>
      <t>مشمول</t>
    </r>
    <r>
      <rPr>
        <sz val="12"/>
        <color theme="1"/>
        <rFont val="Times New Roman"/>
        <family val="1"/>
      </rPr>
      <t xml:space="preserve"> </t>
    </r>
    <r>
      <rPr>
        <sz val="12"/>
        <color theme="1"/>
        <rFont val="B Nazanin"/>
        <charset val="178"/>
      </rPr>
      <t>سرویس‌های</t>
    </r>
    <r>
      <rPr>
        <sz val="12"/>
        <color theme="1"/>
        <rFont val="Times New Roman"/>
        <family val="1"/>
      </rPr>
      <t xml:space="preserve"> </t>
    </r>
    <r>
      <rPr>
        <sz val="12"/>
        <color theme="1"/>
        <rFont val="B Nazanin"/>
        <charset val="178"/>
      </rPr>
      <t>دوره‌ای</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کمیته</t>
    </r>
    <r>
      <rPr>
        <sz val="12"/>
        <color theme="1"/>
        <rFont val="Times New Roman"/>
        <family val="1"/>
      </rPr>
      <t xml:space="preserve"> </t>
    </r>
    <r>
      <rPr>
        <sz val="12"/>
        <color theme="1"/>
        <rFont val="B Nazanin"/>
        <charset val="178"/>
      </rPr>
      <t>درمان، دارو</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تجهیزات بیمارستان تعیین شده‌است؟</t>
    </r>
  </si>
  <si>
    <r>
      <t>آیا عقد</t>
    </r>
    <r>
      <rPr>
        <sz val="12"/>
        <color theme="1"/>
        <rFont val="Times New Roman"/>
        <family val="1"/>
      </rPr>
      <t xml:space="preserve"> </t>
    </r>
    <r>
      <rPr>
        <sz val="12"/>
        <color theme="1"/>
        <rFont val="B Nazanin"/>
        <charset val="178"/>
      </rPr>
      <t>قراردادهای</t>
    </r>
    <r>
      <rPr>
        <sz val="12"/>
        <color theme="1"/>
        <rFont val="Times New Roman"/>
        <family val="1"/>
      </rPr>
      <t xml:space="preserve"> </t>
    </r>
    <r>
      <rPr>
        <sz val="12"/>
        <color theme="1"/>
        <rFont val="B Nazanin"/>
        <charset val="178"/>
      </rPr>
      <t>معتبر</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جاری</t>
    </r>
    <r>
      <rPr>
        <sz val="12"/>
        <color theme="1"/>
        <rFont val="Times New Roman"/>
        <family val="1"/>
      </rPr>
      <t xml:space="preserve"> </t>
    </r>
    <r>
      <rPr>
        <sz val="12"/>
        <color theme="1"/>
        <rFont val="B Nazanin"/>
        <charset val="178"/>
      </rPr>
      <t>برای</t>
    </r>
    <r>
      <rPr>
        <sz val="12"/>
        <color theme="1"/>
        <rFont val="Times New Roman"/>
        <family val="1"/>
      </rPr>
      <t xml:space="preserve"> </t>
    </r>
    <r>
      <rPr>
        <sz val="12"/>
        <color theme="1"/>
        <rFont val="B Nazanin"/>
        <charset val="178"/>
      </rPr>
      <t>سرویس</t>
    </r>
    <r>
      <rPr>
        <sz val="12"/>
        <color theme="1"/>
        <rFont val="Times New Roman"/>
        <family val="1"/>
      </rPr>
      <t xml:space="preserve"> </t>
    </r>
    <r>
      <rPr>
        <sz val="12"/>
        <color theme="1"/>
        <rFont val="B Nazanin"/>
        <charset val="178"/>
      </rPr>
      <t>دوره‌ای</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حیاتی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سرمایه‌ای انجام شده‌است؟</t>
    </r>
  </si>
  <si>
    <r>
      <t>آیا</t>
    </r>
    <r>
      <rPr>
        <sz val="12"/>
        <color theme="1"/>
        <rFont val="Times New Roman"/>
        <family val="1"/>
      </rPr>
      <t xml:space="preserve"> </t>
    </r>
    <r>
      <rPr>
        <sz val="12"/>
        <color theme="1"/>
        <rFont val="B Nazanin"/>
        <charset val="178"/>
      </rPr>
      <t>سرویس‌های</t>
    </r>
    <r>
      <rPr>
        <sz val="12"/>
        <color theme="1"/>
        <rFont val="Times New Roman"/>
        <family val="1"/>
      </rPr>
      <t xml:space="preserve"> </t>
    </r>
    <r>
      <rPr>
        <sz val="12"/>
        <color theme="1"/>
        <rFont val="B Nazanin"/>
        <charset val="178"/>
      </rPr>
      <t>دوره‌ای</t>
    </r>
    <r>
      <rPr>
        <sz val="12"/>
        <color theme="1"/>
        <rFont val="Times New Roman"/>
        <family val="1"/>
      </rPr>
      <t xml:space="preserve"> </t>
    </r>
    <r>
      <rPr>
        <sz val="12"/>
        <color theme="1"/>
        <rFont val="B Nazanin"/>
        <charset val="178"/>
      </rPr>
      <t>به</t>
    </r>
    <r>
      <rPr>
        <sz val="12"/>
        <color theme="1"/>
        <rFont val="Times New Roman"/>
        <family val="1"/>
      </rPr>
      <t xml:space="preserve"> </t>
    </r>
    <r>
      <rPr>
        <sz val="12"/>
        <color theme="1"/>
        <rFont val="B Nazanin"/>
        <charset val="178"/>
      </rPr>
      <t>صورت</t>
    </r>
    <r>
      <rPr>
        <sz val="12"/>
        <color theme="1"/>
        <rFont val="Times New Roman"/>
        <family val="1"/>
      </rPr>
      <t xml:space="preserve"> </t>
    </r>
    <r>
      <rPr>
        <sz val="12"/>
        <color theme="1"/>
        <rFont val="B Nazanin"/>
        <charset val="178"/>
      </rPr>
      <t>منظم</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بر</t>
    </r>
    <r>
      <rPr>
        <sz val="12"/>
        <color theme="1"/>
        <rFont val="Times New Roman"/>
        <family val="1"/>
      </rPr>
      <t xml:space="preserve"> </t>
    </r>
    <r>
      <rPr>
        <sz val="12"/>
        <color theme="1"/>
        <rFont val="B Nazanin"/>
        <charset val="178"/>
      </rPr>
      <t>اساس</t>
    </r>
    <r>
      <rPr>
        <sz val="12"/>
        <color theme="1"/>
        <rFont val="Times New Roman"/>
        <family val="1"/>
      </rPr>
      <t xml:space="preserve"> </t>
    </r>
    <r>
      <rPr>
        <sz val="12"/>
        <color theme="1"/>
        <rFont val="B Nazanin"/>
        <charset val="178"/>
      </rPr>
      <t>برنامه</t>
    </r>
    <r>
      <rPr>
        <sz val="12"/>
        <color theme="1"/>
        <rFont val="Times New Roman"/>
        <family val="1"/>
      </rPr>
      <t xml:space="preserve"> </t>
    </r>
    <r>
      <rPr>
        <sz val="12"/>
        <color theme="1"/>
        <rFont val="B Nazanin"/>
        <charset val="178"/>
      </rPr>
      <t>زمانبندی</t>
    </r>
    <r>
      <rPr>
        <sz val="12"/>
        <color theme="1"/>
        <rFont val="Times New Roman"/>
        <family val="1"/>
      </rPr>
      <t xml:space="preserve"> </t>
    </r>
    <r>
      <rPr>
        <sz val="12"/>
        <color theme="1"/>
        <rFont val="B Nazanin"/>
        <charset val="178"/>
      </rPr>
      <t>شده</t>
    </r>
    <r>
      <rPr>
        <sz val="12"/>
        <color theme="1"/>
        <rFont val="Times New Roman"/>
        <family val="1"/>
      </rPr>
      <t xml:space="preserve"> </t>
    </r>
    <r>
      <rPr>
        <sz val="12"/>
        <color theme="1"/>
        <rFont val="B Nazanin"/>
        <charset val="178"/>
      </rPr>
      <t>واحد</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sz val="12"/>
        <color theme="1"/>
        <rFont val="B Nazanin"/>
        <charset val="178"/>
      </rPr>
      <t>بیمارستان</t>
    </r>
    <r>
      <rPr>
        <sz val="12"/>
        <color theme="1"/>
        <rFont val="Times New Roman"/>
        <family val="1"/>
      </rPr>
      <t xml:space="preserve"> </t>
    </r>
    <r>
      <rPr>
        <sz val="12"/>
        <color theme="1"/>
        <rFont val="B Nazanin"/>
        <charset val="178"/>
      </rPr>
      <t>توسط</t>
    </r>
    <r>
      <rPr>
        <sz val="12"/>
        <color theme="1"/>
        <rFont val="Times New Roman"/>
        <family val="1"/>
      </rPr>
      <t xml:space="preserve"> </t>
    </r>
    <r>
      <rPr>
        <sz val="12"/>
        <color theme="1"/>
        <rFont val="B Nazanin"/>
        <charset val="178"/>
      </rPr>
      <t>شرکت‌های</t>
    </r>
    <r>
      <rPr>
        <sz val="12"/>
        <color theme="1"/>
        <rFont val="Times New Roman"/>
        <family val="1"/>
      </rPr>
      <t xml:space="preserve"> </t>
    </r>
    <r>
      <rPr>
        <sz val="12"/>
        <color theme="1"/>
        <rFont val="B Nazanin"/>
        <charset val="178"/>
      </rPr>
      <t>نمایندگی</t>
    </r>
    <r>
      <rPr>
        <sz val="12"/>
        <color theme="1"/>
        <rFont val="Times New Roman"/>
        <family val="1"/>
      </rPr>
      <t xml:space="preserve"> </t>
    </r>
    <r>
      <rPr>
        <sz val="12"/>
        <color theme="1"/>
        <rFont val="B Nazanin"/>
        <charset val="178"/>
      </rPr>
      <t>مجاز انجام می‌شود؟</t>
    </r>
  </si>
  <si>
    <t xml:space="preserve">کنترل کیفی </t>
  </si>
  <si>
    <r>
      <t>آیا</t>
    </r>
    <r>
      <rPr>
        <sz val="12"/>
        <color theme="1"/>
        <rFont val="Times New Roman"/>
        <family val="1"/>
      </rPr>
      <t xml:space="preserve"> </t>
    </r>
    <r>
      <rPr>
        <sz val="12"/>
        <color theme="1"/>
        <rFont val="B Nazanin"/>
        <charset val="178"/>
      </rPr>
      <t>فهرست</t>
    </r>
    <r>
      <rPr>
        <sz val="12"/>
        <color theme="1"/>
        <rFont val="Times New Roman"/>
        <family val="1"/>
      </rPr>
      <t xml:space="preserve"> </t>
    </r>
    <r>
      <rPr>
        <sz val="12"/>
        <color theme="1"/>
        <rFont val="B Nazanin"/>
        <charset val="178"/>
      </rPr>
      <t>تجهیزات</t>
    </r>
    <r>
      <rPr>
        <sz val="12"/>
        <color theme="1"/>
        <rFont val="Times New Roman"/>
        <family val="1"/>
      </rPr>
      <t xml:space="preserve"> </t>
    </r>
    <r>
      <rPr>
        <sz val="12"/>
        <color theme="1"/>
        <rFont val="B Nazanin"/>
        <charset val="178"/>
      </rPr>
      <t>حیاتی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سرمایه‌ای</t>
    </r>
    <r>
      <rPr>
        <sz val="12"/>
        <color theme="1"/>
        <rFont val="Times New Roman"/>
        <family val="1"/>
      </rPr>
      <t xml:space="preserve"> </t>
    </r>
    <r>
      <rPr>
        <sz val="12"/>
        <color theme="1"/>
        <rFont val="B Nazanin"/>
        <charset val="178"/>
      </rPr>
      <t>کنترل کیفی</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کمیته</t>
    </r>
    <r>
      <rPr>
        <sz val="12"/>
        <color theme="1"/>
        <rFont val="Times New Roman"/>
        <family val="1"/>
      </rPr>
      <t xml:space="preserve"> </t>
    </r>
    <r>
      <rPr>
        <sz val="12"/>
        <color theme="1"/>
        <rFont val="B Nazanin"/>
        <charset val="178"/>
      </rPr>
      <t>درمان، دارو</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تجهیزات تعیین وبرنامه زمانبندی انجام کنترل کیفی تدوین شده‌است؟</t>
    </r>
  </si>
  <si>
    <t>آیا مستندات استعلام کنترل کیفی از شرکت‌های مجاز موجود است؟</t>
  </si>
  <si>
    <r>
      <t xml:space="preserve">آیا </t>
    </r>
    <r>
      <rPr>
        <sz val="11"/>
        <color theme="1"/>
        <rFont val="B Nazanin"/>
        <charset val="178"/>
      </rPr>
      <t>کنترل کیفی تجهیزات پزشکی به صورت منظم و بر اساس برنامه زمانبندی شده توسط شرکت‌های مجاز اجرا شده و نتایج آن در واحد تجهیزات پزشکی موجود است؟</t>
    </r>
  </si>
  <si>
    <r>
      <t xml:space="preserve">آیا </t>
    </r>
    <r>
      <rPr>
        <sz val="11"/>
        <color theme="1"/>
        <rFont val="B Nazanin"/>
        <charset val="178"/>
      </rPr>
      <t>برچسب‌های الصاقی مطابق با دستورالعمل‌ها و نتایج آزمون کنترل کیفی با تاریخ اعتبار بر روی تجهیزات نصب شده‌است؟</t>
    </r>
  </si>
  <si>
    <r>
      <t>ایا کنترل کیفی مجدد</t>
    </r>
    <r>
      <rPr>
        <sz val="11"/>
        <color theme="1"/>
        <rFont val="B Nazanin"/>
        <charset val="178"/>
      </rPr>
      <t xml:space="preserve"> در صورت دریافت هرگونه گزارش یا موارد عدم انطباق در عملکرد دستگاه در فاصله دو دوره کنترل کیفی انجام شده‌است؟</t>
    </r>
  </si>
  <si>
    <t xml:space="preserve">آموزش کاربران </t>
  </si>
  <si>
    <t xml:space="preserve">آیا برنامه آموزش کاربران تدوین شده‌است؟ </t>
  </si>
  <si>
    <r>
      <t xml:space="preserve">آیا </t>
    </r>
    <r>
      <rPr>
        <sz val="11"/>
        <color theme="1"/>
        <rFont val="B Nazanin"/>
        <charset val="178"/>
      </rPr>
      <t>تمامی کاربران دائم و موقت تجهیزات پزشکی در تمامی نوبت‌های کاری در خصوص اصول نگهداشت و کاربری صحیح و ایمن تجهیزات پزشکی آگاهی و تسلط کامل دارند؟</t>
    </r>
  </si>
  <si>
    <r>
      <t>آیا</t>
    </r>
    <r>
      <rPr>
        <sz val="11"/>
        <color theme="1"/>
        <rFont val="B Nazanin"/>
        <charset val="178"/>
      </rPr>
      <t xml:space="preserve"> گواهینامه الکترونیکی/ فیزیکی پس از گذراندن دوره‌های آموزشی کاربران آموزش دیده اعطا شده‌است؟</t>
    </r>
  </si>
  <si>
    <r>
      <t>آیا تجهیزات</t>
    </r>
    <r>
      <rPr>
        <sz val="12"/>
        <color theme="1"/>
        <rFont val="Times New Roman"/>
        <family val="1"/>
      </rPr>
      <t xml:space="preserve"> </t>
    </r>
    <r>
      <rPr>
        <sz val="12"/>
        <color theme="1"/>
        <rFont val="B Nazanin"/>
        <charset val="178"/>
      </rPr>
      <t>پزشکی</t>
    </r>
    <r>
      <rPr>
        <sz val="12"/>
        <color theme="1"/>
        <rFont val="Times New Roman"/>
        <family val="1"/>
      </rPr>
      <t xml:space="preserve"> </t>
    </r>
    <r>
      <rPr>
        <u/>
        <sz val="12"/>
        <color theme="1"/>
        <rFont val="B Nazanin"/>
        <charset val="178"/>
      </rPr>
      <t>غیر</t>
    </r>
    <r>
      <rPr>
        <u/>
        <sz val="12"/>
        <color theme="1"/>
        <rFont val="Times New Roman"/>
        <family val="1"/>
      </rPr>
      <t xml:space="preserve"> </t>
    </r>
    <r>
      <rPr>
        <u/>
        <sz val="12"/>
        <color theme="1"/>
        <rFont val="B Nazanin"/>
        <charset val="178"/>
      </rPr>
      <t>فعال</t>
    </r>
    <r>
      <rPr>
        <u/>
        <sz val="12"/>
        <color theme="1"/>
        <rFont val="Times New Roman"/>
        <family val="1"/>
      </rPr>
      <t xml:space="preserve">/ </t>
    </r>
    <r>
      <rPr>
        <u/>
        <sz val="12"/>
        <color theme="1"/>
        <rFont val="B Nazanin"/>
        <charset val="178"/>
      </rPr>
      <t>معیوب</t>
    </r>
    <r>
      <rPr>
        <sz val="12"/>
        <color theme="1"/>
        <rFont val="B Nazanin"/>
        <charset val="178"/>
      </rPr>
      <t>،</t>
    </r>
    <r>
      <rPr>
        <sz val="12"/>
        <color theme="1"/>
        <rFont val="Times New Roman"/>
        <family val="1"/>
      </rPr>
      <t xml:space="preserve"> </t>
    </r>
    <r>
      <rPr>
        <sz val="12"/>
        <color theme="1"/>
        <rFont val="B Nazanin"/>
        <charset val="178"/>
      </rPr>
      <t>نشانه‌گذاری</t>
    </r>
    <r>
      <rPr>
        <sz val="12"/>
        <color theme="1"/>
        <rFont val="Times New Roman"/>
        <family val="1"/>
      </rPr>
      <t xml:space="preserve"> </t>
    </r>
    <r>
      <rPr>
        <sz val="12"/>
        <color theme="1"/>
        <rFont val="B Nazanin"/>
        <charset val="178"/>
      </rPr>
      <t>شده</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از</t>
    </r>
    <r>
      <rPr>
        <sz val="12"/>
        <color theme="1"/>
        <rFont val="Times New Roman"/>
        <family val="1"/>
      </rPr>
      <t xml:space="preserve"> </t>
    </r>
    <r>
      <rPr>
        <sz val="12"/>
        <color theme="1"/>
        <rFont val="B Nazanin"/>
        <charset val="178"/>
      </rPr>
      <t>جریان</t>
    </r>
    <r>
      <rPr>
        <sz val="12"/>
        <color theme="1"/>
        <rFont val="Times New Roman"/>
        <family val="1"/>
      </rPr>
      <t xml:space="preserve"> </t>
    </r>
    <r>
      <rPr>
        <sz val="12"/>
        <color theme="1"/>
        <rFont val="B Nazanin"/>
        <charset val="178"/>
      </rPr>
      <t>کار</t>
    </r>
    <r>
      <rPr>
        <sz val="12"/>
        <color theme="1"/>
        <rFont val="Times New Roman"/>
        <family val="1"/>
      </rPr>
      <t xml:space="preserve"> </t>
    </r>
    <r>
      <rPr>
        <sz val="12"/>
        <color theme="1"/>
        <rFont val="B Nazanin"/>
        <charset val="178"/>
      </rPr>
      <t>خارج</t>
    </r>
    <r>
      <rPr>
        <sz val="12"/>
        <color theme="1"/>
        <rFont val="Times New Roman"/>
        <family val="1"/>
      </rPr>
      <t xml:space="preserve"> </t>
    </r>
    <r>
      <rPr>
        <sz val="12"/>
        <color theme="1"/>
        <rFont val="B Nazanin"/>
        <charset val="178"/>
      </rPr>
      <t>می‌شوند؟</t>
    </r>
  </si>
  <si>
    <t>بخش دیالیز</t>
  </si>
  <si>
    <r>
      <t>آیا مشخصات</t>
    </r>
    <r>
      <rPr>
        <sz val="12"/>
        <color theme="1"/>
        <rFont val="Times New Roman"/>
        <family val="1"/>
      </rPr>
      <t xml:space="preserve"> </t>
    </r>
    <r>
      <rPr>
        <sz val="12"/>
        <color theme="1"/>
        <rFont val="B Nazanin"/>
        <charset val="178"/>
      </rPr>
      <t>فنی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خدمات</t>
    </r>
    <r>
      <rPr>
        <sz val="12"/>
        <color theme="1"/>
        <rFont val="Times New Roman"/>
        <family val="1"/>
      </rPr>
      <t xml:space="preserve"> </t>
    </r>
    <r>
      <rPr>
        <sz val="12"/>
        <color theme="1"/>
        <rFont val="B Nazanin"/>
        <charset val="178"/>
      </rPr>
      <t>پشتیبانی</t>
    </r>
    <r>
      <rPr>
        <sz val="12"/>
        <color theme="1"/>
        <rFont val="Times New Roman"/>
        <family val="1"/>
      </rPr>
      <t xml:space="preserve"> </t>
    </r>
    <r>
      <rPr>
        <sz val="12"/>
        <color theme="1"/>
        <rFont val="B Nazanin"/>
        <charset val="178"/>
      </rPr>
      <t>دستگاه‌های</t>
    </r>
    <r>
      <rPr>
        <sz val="12"/>
        <color theme="1"/>
        <rFont val="Times New Roman"/>
        <family val="1"/>
      </rPr>
      <t xml:space="preserve"> </t>
    </r>
    <r>
      <rPr>
        <sz val="12"/>
        <color theme="1"/>
        <rFont val="B Nazanin"/>
        <charset val="178"/>
      </rPr>
      <t>همودیالیز،</t>
    </r>
    <r>
      <rPr>
        <sz val="12"/>
        <color theme="1"/>
        <rFont val="Times New Roman"/>
        <family val="1"/>
      </rPr>
      <t xml:space="preserve"> </t>
    </r>
    <r>
      <rPr>
        <sz val="12"/>
        <color theme="1"/>
        <rFont val="B Nazanin"/>
        <charset val="178"/>
      </rPr>
      <t>صافی‌های</t>
    </r>
    <r>
      <rPr>
        <sz val="12"/>
        <color theme="1"/>
        <rFont val="Times New Roman"/>
        <family val="1"/>
      </rPr>
      <t xml:space="preserve"> </t>
    </r>
    <r>
      <rPr>
        <sz val="12"/>
        <color theme="1"/>
        <rFont val="B Nazanin"/>
        <charset val="178"/>
      </rPr>
      <t>مصرفی</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دستگاه‌های</t>
    </r>
    <r>
      <rPr>
        <sz val="12"/>
        <color theme="1"/>
        <rFont val="Times New Roman"/>
        <family val="1"/>
      </rPr>
      <t xml:space="preserve"> </t>
    </r>
    <r>
      <rPr>
        <sz val="12"/>
        <color theme="1"/>
        <rFont val="B Nazanin"/>
        <charset val="178"/>
      </rPr>
      <t>تصفیه</t>
    </r>
    <r>
      <rPr>
        <sz val="12"/>
        <color theme="1"/>
        <rFont val="Times New Roman"/>
        <family val="1"/>
      </rPr>
      <t xml:space="preserve"> </t>
    </r>
    <r>
      <rPr>
        <sz val="12"/>
        <color theme="1"/>
        <rFont val="B Nazanin"/>
        <charset val="178"/>
      </rPr>
      <t>اسمز</t>
    </r>
    <r>
      <rPr>
        <sz val="12"/>
        <color theme="1"/>
        <rFont val="Times New Roman"/>
        <family val="1"/>
      </rPr>
      <t xml:space="preserve"> </t>
    </r>
    <r>
      <rPr>
        <sz val="12"/>
        <color theme="1"/>
        <rFont val="B Nazanin"/>
        <charset val="178"/>
      </rPr>
      <t>معکوس</t>
    </r>
    <r>
      <rPr>
        <sz val="12"/>
        <color theme="1"/>
        <rFont val="Times New Roman"/>
        <family val="1"/>
      </rPr>
      <t xml:space="preserve"> </t>
    </r>
    <r>
      <rPr>
        <sz val="12"/>
        <color theme="1"/>
        <rFont val="B Nazanin"/>
        <charset val="178"/>
      </rPr>
      <t>مطابق</t>
    </r>
    <r>
      <rPr>
        <sz val="12"/>
        <color theme="1"/>
        <rFont val="Times New Roman"/>
        <family val="1"/>
      </rPr>
      <t xml:space="preserve"> </t>
    </r>
    <r>
      <rPr>
        <sz val="12"/>
        <color theme="1"/>
        <rFont val="B Nazanin"/>
        <charset val="178"/>
      </rPr>
      <t>ضوابط</t>
    </r>
    <r>
      <rPr>
        <sz val="12"/>
        <color theme="1"/>
        <rFont val="Times New Roman"/>
        <family val="1"/>
      </rPr>
      <t xml:space="preserve"> </t>
    </r>
    <r>
      <rPr>
        <sz val="12"/>
        <color theme="1"/>
        <rFont val="B Nazanin"/>
        <charset val="178"/>
      </rPr>
      <t>مربوط</t>
    </r>
    <r>
      <rPr>
        <sz val="12"/>
        <color theme="1"/>
        <rFont val="Times New Roman"/>
        <family val="1"/>
      </rPr>
      <t xml:space="preserve"> </t>
    </r>
    <r>
      <rPr>
        <sz val="12"/>
        <color theme="1"/>
        <rFont val="B Nazanin"/>
        <charset val="178"/>
      </rPr>
      <t>است؟</t>
    </r>
  </si>
  <si>
    <r>
      <t>آیا کنترل</t>
    </r>
    <r>
      <rPr>
        <sz val="12"/>
        <color theme="1"/>
        <rFont val="Times New Roman"/>
        <family val="1"/>
      </rPr>
      <t xml:space="preserve"> </t>
    </r>
    <r>
      <rPr>
        <sz val="12"/>
        <color theme="1"/>
        <rFont val="B Nazanin"/>
        <charset val="178"/>
      </rPr>
      <t>کیفیت</t>
    </r>
    <r>
      <rPr>
        <sz val="12"/>
        <color theme="1"/>
        <rFont val="Times New Roman"/>
        <family val="1"/>
      </rPr>
      <t xml:space="preserve"> </t>
    </r>
    <r>
      <rPr>
        <sz val="12"/>
        <color theme="1"/>
        <rFont val="B Nazanin"/>
        <charset val="178"/>
      </rPr>
      <t>آب</t>
    </r>
    <r>
      <rPr>
        <sz val="12"/>
        <color theme="1"/>
        <rFont val="Times New Roman"/>
        <family val="1"/>
      </rPr>
      <t xml:space="preserve"> </t>
    </r>
    <r>
      <rPr>
        <sz val="12"/>
        <color theme="1"/>
        <rFont val="B Nazanin"/>
        <charset val="178"/>
      </rPr>
      <t>دستگاه‌های</t>
    </r>
    <r>
      <rPr>
        <sz val="12"/>
        <color theme="1"/>
        <rFont val="Times New Roman"/>
        <family val="1"/>
      </rPr>
      <t xml:space="preserve"> </t>
    </r>
    <r>
      <rPr>
        <sz val="12"/>
        <color theme="1"/>
        <rFont val="B Nazanin"/>
        <charset val="178"/>
      </rPr>
      <t>تصفیه</t>
    </r>
    <r>
      <rPr>
        <sz val="12"/>
        <color theme="1"/>
        <rFont val="Times New Roman"/>
        <family val="1"/>
      </rPr>
      <t xml:space="preserve"> </t>
    </r>
    <r>
      <rPr>
        <sz val="12"/>
        <color theme="1"/>
        <rFont val="B Nazanin"/>
        <charset val="178"/>
      </rPr>
      <t>اسمز</t>
    </r>
    <r>
      <rPr>
        <sz val="12"/>
        <color theme="1"/>
        <rFont val="Times New Roman"/>
        <family val="1"/>
      </rPr>
      <t xml:space="preserve"> </t>
    </r>
    <r>
      <rPr>
        <sz val="12"/>
        <color theme="1"/>
        <rFont val="B Nazanin"/>
        <charset val="178"/>
      </rPr>
      <t>معکوس</t>
    </r>
    <r>
      <rPr>
        <sz val="12"/>
        <color theme="1"/>
        <rFont val="Times New Roman"/>
        <family val="1"/>
      </rPr>
      <t xml:space="preserve"> </t>
    </r>
    <r>
      <rPr>
        <sz val="12"/>
        <color theme="1"/>
        <rFont val="B Nazanin"/>
        <charset val="178"/>
      </rPr>
      <t>انجام</t>
    </r>
    <r>
      <rPr>
        <sz val="12"/>
        <color theme="1"/>
        <rFont val="Times New Roman"/>
        <family val="1"/>
      </rPr>
      <t xml:space="preserve"> </t>
    </r>
    <r>
      <rPr>
        <sz val="12"/>
        <color theme="1"/>
        <rFont val="B Nazanin"/>
        <charset val="178"/>
      </rPr>
      <t>‌می‌شود</t>
    </r>
    <r>
      <rPr>
        <sz val="12"/>
        <color theme="1"/>
        <rFont val="Times New Roman"/>
        <family val="1"/>
      </rPr>
      <t xml:space="preserve"> </t>
    </r>
    <r>
      <rPr>
        <sz val="12"/>
        <color theme="1"/>
        <rFont val="B Nazanin"/>
        <charset val="178"/>
      </rPr>
      <t>و</t>
    </r>
    <r>
      <rPr>
        <sz val="12"/>
        <color theme="1"/>
        <rFont val="Times New Roman"/>
        <family val="1"/>
      </rPr>
      <t xml:space="preserve"> </t>
    </r>
    <r>
      <rPr>
        <sz val="12"/>
        <color theme="1"/>
        <rFont val="B Nazanin"/>
        <charset val="178"/>
      </rPr>
      <t>در</t>
    </r>
    <r>
      <rPr>
        <sz val="12"/>
        <color theme="1"/>
        <rFont val="Times New Roman"/>
        <family val="1"/>
      </rPr>
      <t xml:space="preserve"> </t>
    </r>
    <r>
      <rPr>
        <sz val="12"/>
        <color theme="1"/>
        <rFont val="B Nazanin"/>
        <charset val="178"/>
      </rPr>
      <t>صورت</t>
    </r>
    <r>
      <rPr>
        <sz val="12"/>
        <color theme="1"/>
        <rFont val="Times New Roman"/>
        <family val="1"/>
      </rPr>
      <t xml:space="preserve"> </t>
    </r>
    <r>
      <rPr>
        <sz val="12"/>
        <color theme="1"/>
        <rFont val="B Nazanin"/>
        <charset val="178"/>
      </rPr>
      <t>هرگونه</t>
    </r>
    <r>
      <rPr>
        <sz val="12"/>
        <color theme="1"/>
        <rFont val="Times New Roman"/>
        <family val="1"/>
      </rPr>
      <t xml:space="preserve"> </t>
    </r>
    <r>
      <rPr>
        <sz val="12"/>
        <color theme="1"/>
        <rFont val="B Nazanin"/>
        <charset val="178"/>
      </rPr>
      <t>عدم</t>
    </r>
    <r>
      <rPr>
        <sz val="12"/>
        <color theme="1"/>
        <rFont val="Times New Roman"/>
        <family val="1"/>
      </rPr>
      <t xml:space="preserve"> </t>
    </r>
    <r>
      <rPr>
        <sz val="12"/>
        <color theme="1"/>
        <rFont val="B Nazanin"/>
        <charset val="178"/>
      </rPr>
      <t>انطباق</t>
    </r>
    <r>
      <rPr>
        <sz val="12"/>
        <color theme="1"/>
        <rFont val="Times New Roman"/>
        <family val="1"/>
      </rPr>
      <t xml:space="preserve"> </t>
    </r>
    <r>
      <rPr>
        <sz val="12"/>
        <color theme="1"/>
        <rFont val="B Nazanin"/>
        <charset val="178"/>
      </rPr>
      <t>اقدامات</t>
    </r>
    <r>
      <rPr>
        <sz val="12"/>
        <color theme="1"/>
        <rFont val="Times New Roman"/>
        <family val="1"/>
      </rPr>
      <t xml:space="preserve"> </t>
    </r>
    <r>
      <rPr>
        <sz val="12"/>
        <color theme="1"/>
        <rFont val="B Nazanin"/>
        <charset val="178"/>
      </rPr>
      <t>اصلاحی</t>
    </r>
    <r>
      <rPr>
        <sz val="12"/>
        <color theme="1"/>
        <rFont val="Times New Roman"/>
        <family val="1"/>
      </rPr>
      <t xml:space="preserve"> </t>
    </r>
    <r>
      <rPr>
        <sz val="12"/>
        <color theme="1"/>
        <rFont val="B Nazanin"/>
        <charset val="178"/>
      </rPr>
      <t>مؤثر</t>
    </r>
    <r>
      <rPr>
        <sz val="12"/>
        <color theme="1"/>
        <rFont val="Times New Roman"/>
        <family val="1"/>
      </rPr>
      <t xml:space="preserve"> </t>
    </r>
    <r>
      <rPr>
        <sz val="12"/>
        <color theme="1"/>
        <rFont val="B Nazanin"/>
        <charset val="178"/>
      </rPr>
      <t>به</t>
    </r>
    <r>
      <rPr>
        <sz val="12"/>
        <color theme="1"/>
        <rFont val="Times New Roman"/>
        <family val="1"/>
      </rPr>
      <t xml:space="preserve"> </t>
    </r>
    <r>
      <rPr>
        <sz val="12"/>
        <color theme="1"/>
        <rFont val="B Nazanin"/>
        <charset val="178"/>
      </rPr>
      <t>عمل</t>
    </r>
    <r>
      <rPr>
        <sz val="12"/>
        <color theme="1"/>
        <rFont val="Times New Roman"/>
        <family val="1"/>
      </rPr>
      <t xml:space="preserve"> </t>
    </r>
    <r>
      <rPr>
        <sz val="12"/>
        <color theme="1"/>
        <rFont val="B Nazanin"/>
        <charset val="178"/>
      </rPr>
      <t>می‌آید؟ (سنجش سختی آب TDS روزانه، میکروبی ماهانه، AMI هر سه ماه)</t>
    </r>
  </si>
  <si>
    <r>
      <t>□</t>
    </r>
    <r>
      <rPr>
        <b/>
        <sz val="9"/>
        <color theme="1"/>
        <rFont val="B Titr"/>
        <charset val="178"/>
      </rPr>
      <t xml:space="preserve"> ملزومات پزشکی روزانه و مورد نیاز بیماران در تمام ساعات شبانه روز تامین می شود. (سطح یک/ فرآیندی-عملکردی)</t>
    </r>
  </si>
  <si>
    <r>
      <t>عدم دسترسی کارکنان بالینی به</t>
    </r>
    <r>
      <rPr>
        <b/>
        <sz val="9"/>
        <color theme="1"/>
        <rFont val="B Titr"/>
        <charset val="178"/>
      </rPr>
      <t xml:space="preserve"> </t>
    </r>
    <r>
      <rPr>
        <sz val="9"/>
        <color theme="1"/>
        <rFont val="B Nazanin"/>
        <charset val="178"/>
      </rPr>
      <t>ملزومات پزشکی فراخوان شده در محل ارائه مراقبت /خدمت</t>
    </r>
  </si>
  <si>
    <r>
      <t>عدم قرار گرفتن</t>
    </r>
    <r>
      <rPr>
        <b/>
        <sz val="9"/>
        <color theme="1"/>
        <rFont val="B Titr"/>
        <charset val="178"/>
      </rPr>
      <t xml:space="preserve"> </t>
    </r>
    <r>
      <rPr>
        <sz val="9"/>
        <color theme="1"/>
        <rFont val="B Nazanin"/>
        <charset val="178"/>
      </rPr>
      <t>ملزومات پزشکی فراخوان شده در محدوده ملزومات پزشکی در حال مصرف و گردش کار</t>
    </r>
  </si>
  <si>
    <r>
      <t>روشن بودن سرنوشت نهایی</t>
    </r>
    <r>
      <rPr>
        <b/>
        <sz val="9"/>
        <color theme="1"/>
        <rFont val="B Titr"/>
        <charset val="178"/>
      </rPr>
      <t xml:space="preserve"> </t>
    </r>
    <r>
      <rPr>
        <sz val="9"/>
        <color theme="1"/>
        <rFont val="B Nazanin"/>
        <charset val="178"/>
      </rPr>
      <t>ملزومات پزشکی فراخوان و جمع آوری شده در بخش مراقبت های دارئی</t>
    </r>
  </si>
  <si>
    <r>
      <t xml:space="preserve">     انهدام ملزومات پزشکی تاریخ گذشته با تدوین صورتجلسه برای هر مورد با حضور مسئول فنی داروخانه انجام می شود.(سطح دو/ فرآیندی</t>
    </r>
    <r>
      <rPr>
        <b/>
        <sz val="9"/>
        <color theme="1"/>
        <rFont val="Tahoma"/>
        <family val="2"/>
      </rPr>
      <t>-</t>
    </r>
    <r>
      <rPr>
        <b/>
        <sz val="9"/>
        <color theme="1"/>
        <rFont val="B Titr"/>
        <charset val="178"/>
      </rPr>
      <t>عملکردی)</t>
    </r>
  </si>
  <si>
    <r>
      <t>* عوارض/</t>
    </r>
    <r>
      <rPr>
        <b/>
        <sz val="9"/>
        <color theme="1"/>
        <rFont val="B Titr"/>
        <charset val="178"/>
      </rPr>
      <t>مشکل کیفی ملزومات پزشکی گزارش، تحلیل و اقدامات اصلاحی موثر تحت مدیریت مسئول فنی بخش مراقبت های داروئی به عمل می آید .(سطح دو/ فرآیندی-عملکردی)</t>
    </r>
  </si>
  <si>
    <r>
      <t xml:space="preserve">ارسال گزارش حوادث و مشکلات کیفی توسط مسئول فنی / رئیس بخش مراقبت های دارویی در سامانه </t>
    </r>
    <r>
      <rPr>
        <sz val="9"/>
        <color theme="1"/>
        <rFont val="Times New Roman"/>
        <family val="1"/>
      </rPr>
      <t>MDR</t>
    </r>
  </si>
  <si>
    <r>
      <t xml:space="preserve">آنالیز </t>
    </r>
    <r>
      <rPr>
        <sz val="9"/>
        <color theme="1"/>
        <rFont val="Times New Roman"/>
        <family val="1"/>
      </rPr>
      <t>ABC</t>
    </r>
    <r>
      <rPr>
        <sz val="9"/>
        <color theme="1"/>
        <rFont val="B Nazanin"/>
        <charset val="178"/>
      </rPr>
      <t xml:space="preserve"> هر سه ماه یکبار برای فرمولاری ملزومات پزشکی برای تجویز و مصرف منطقی ملزومات گران قیمت و پرمصرف</t>
    </r>
  </si>
  <si>
    <r>
      <t xml:space="preserve">مدیریت مصرف برای 5 کالای پرهزینه گروه </t>
    </r>
    <r>
      <rPr>
        <sz val="9"/>
        <color theme="1"/>
        <rFont val="Times New Roman"/>
        <family val="1"/>
      </rPr>
      <t>A</t>
    </r>
    <r>
      <rPr>
        <sz val="9"/>
        <color theme="1"/>
        <rFont val="B Nazanin"/>
        <charset val="178"/>
      </rPr>
      <t xml:space="preserve"> به منظور کاهش هزینه ها </t>
    </r>
  </si>
  <si>
    <t>عوارض/واکنش و خطاهای دارویی گزارش، تحلیل و اقدامات اصلاحی مؤثر توسط مدیریت مسئول فنی بخش مراقبتهای دارویی به عمل میآید</t>
  </si>
  <si>
    <t>همكاري در برنامه توليت آنتي بيوتيك</t>
  </si>
  <si>
    <t>فعاليتهاي مرتبط با كاهش كسورات</t>
  </si>
  <si>
    <t>مخازن حاوی مواد قابل اشتعال در فاصله ای ایمن از بیمارستان، تأسیسات الکتریکی،دیگ های بخار، آشپزخانه و سایر مناطق مستعد آتش سوزی قرارگرفته اند.</t>
  </si>
  <si>
    <t>جایگاههای مخازن سوخت علامت گذاری شده، روشنائی مناسب داشته  و حصارکشی شده است.</t>
  </si>
  <si>
    <t>مسیرها و راه پله های خروج اضطراری با علائم راهنمائی واضح و از نوع شب نما مشخص شده اند.</t>
  </si>
  <si>
    <t>تمامی دستگاهها براساس چک لیستهای عملکردی به صورت دوره ای و روزانه کنترل می گردند.</t>
  </si>
  <si>
    <t>روش جایگزین برای سیستم الکترونیک اطلاعات بیماران در زمان بلایا در صورت قطع سیستم طراحی شده است. (حذف گردد تکرای هست)</t>
  </si>
  <si>
    <t>دوره های آموزشی عمومی و تخصصی براساس نیازسنجی ا نجام شده و شرح وظایف و مسئولیتهای پرسنل در طول سال برگزار شده اند.</t>
  </si>
  <si>
    <t xml:space="preserve"> مجوز مقاوم سازی ساختمان و تاسیسات در خصوص اجزای سازه ای از مراجع  ذیصلاح دریافت شده است.( بیمارستان های با قدمت  بالای از 5 سال) </t>
  </si>
  <si>
    <t>آیا مددکاران اجتماعی با  نهادهای دولتی نظیر سازمان بهزیستی، کمیته امداد،  بیمه ها و… همکاری مؤثری دارند؟( 3 سازمان یا بیشتر نمره کامل- 2 سازمان نمره متوسط- 1 سازمان نمره کم- با ارائه مستندات</t>
  </si>
  <si>
    <t>آیا مددکاران اجتماعی با  نهادهایی غیردولتی وNGO ها همکاری دارند؟ به همراه مستندات (10 سازمان  در شهرهای بزرگ و 5 سازمان در شهرهای کوچک نمره کامل   
5 تا 9 سازمان در شهرهای بزرگ و 4 سازمان در شهرهای کوچک نمره متوسط
کمتر از 5 سازمان در شهرهای بزرگ و 3 سازمان در شهرهای کوچک حداقل نمره)</t>
  </si>
  <si>
    <t xml:space="preserve">آیا مددکاران اجتماعی عضو کمیته های بیمارستان از جمله (کمیته اخلاق بالینی و مداخله در بحران) هستند؟ دو کمیته مرتبط نمره کامل- یک کمیته نمره یک. </t>
  </si>
  <si>
    <t>آیا گروههای هدف بویژه آسیب پذیر توسط مددکار اجتماعی به بخشهای مختلف بیمارستان معرفی شده اند؟ (آموزش پرسنل ، اطلاع رسانی و نصب فرایند در بخشها و ..)</t>
  </si>
  <si>
    <t>آیا واحد مددکاری اجتماعی مراکز دولتی فرآیند ترخیص ایمن و پیگیری پس از ترخیص  بیماران آسیب پذیر را انجام می دهند؟ شناسایی بیماران/ مددجویان آسیب پذیر در مرحله قبل از ترخیص و بررسی فرآیند ترخیص و پیگیری وضعیت این بیماران پس از ترخیص توسط کارشناسان مددکاری اجتماعی همراه با ارائه مستندات.</t>
  </si>
  <si>
    <t>آیا مددکار اجتماعی همکاری لازم با تیم درمان جهت پاسخگویی به نیاز بیماران دارد؟(شناخت تمام سرپرستاران، مسئولین واحدها و داشتن ارتباط کاری با مسئولین واحدهای مرتبط با گروههای هدف مددکاری اجتماعی) و آیا گروههای هدف مددکاری اجتماعی توسط  کادر درمان در سامانه ی اطلاعاتی بیمارستان ثبت و ارجاع می شود؟</t>
  </si>
  <si>
    <t>آیا مددکار  اجتماعی شاغل در واحد دارای مدرک مرتبط با شناسه شغلی هست یا خیر؟(حداقل کارشناسی مددکاری اجتماعی)</t>
  </si>
  <si>
    <t xml:space="preserve">آیا مددکار اجتماعی چالش‌ها و مشکلات کاری واحد خود را به مقام مافوق( ریاست یا مدیریت بیمارستان) انعکاس داده و جهت حل آن پیگیری لازم را انجام داده است است؟ مستندات از جمله مکاتبات اداری چک شود. </t>
  </si>
  <si>
    <t>تولید محتوای آموزشی و تهیه کلیپ های تخصصی در حوزه های مختلف تخصصی مددکاری اجتماعی جهت شناخت هر چه بیشتر خدمات حرفه مددکاری اجتماعی توسط آحاد جامعه و دیگر حرفه ها با همکاری روابط عمومی بیمارستان. (پنج نمره مثبت)</t>
  </si>
  <si>
    <t>آیا فرایند متناسب و مشخصصی در مراجعه به بیمه تکمیلی وجود دارد؟</t>
  </si>
  <si>
    <t>ایا هزینه های مشمول یارانه کاهش فرانشیز در صورتحسابها درج می شود؟</t>
  </si>
  <si>
    <t>آیا فرایند مشخصی برای پذیرش،و تشکیل پرونده و ترخیص بیمار وجوددارد؟ و ترخیص بیماران در ساعت مقرر(3 بعداز ظهر) انجام می شود ؟</t>
  </si>
  <si>
    <t xml:space="preserve"> رضایت بیماران از عدم اخذ هزینه های خارج از تعرفه در صورتحساب بیماران وجود دارد؟</t>
  </si>
  <si>
    <t>اجرای دستورالعمل ها از جمله دستورالعمل هزینه آمبولانس، بیماران خاص، و...</t>
  </si>
  <si>
    <t>آیا ارسال به موقع پرونده ها به سامانه سپاس و رز و ارسال به بیمه های پایه به موقع و صحیح صو.رت می پذیرد؟ و در سامانه به موقع ثبت می شود ؟</t>
  </si>
  <si>
    <t>تشکیل کمیته کسورات و اقتصاد درمان و عملیاتی شدن مصوبات(حداقل سه مورد در 3 ماه) و ارسال به موقع صورتجلسات و گزارش اجرای مصوبات به معاونت درمان</t>
  </si>
  <si>
    <t>نظام پرداخت (به روز بودن اطلاعات سامانه کارآمد،رعایت دستورالعمل های جاری و مکانیزه نمودن سیستم  ورود اطلاعات به سامانه پرداخت و نحوه تائید آن توسط واحد مالی</t>
  </si>
  <si>
    <t xml:space="preserve">دسترسی به سامانه ها مانند سامانه سجاد، داشبورد اقتصاد درمان و... و ثبت به موقع اطلاعات در سامانه ها </t>
  </si>
  <si>
    <t xml:space="preserve">مراقبت پرستاری </t>
  </si>
  <si>
    <t xml:space="preserve">آموزش و پیگیری امور بیماران </t>
  </si>
  <si>
    <r>
      <t xml:space="preserve">دانشگاه علوم پزشکی و خدمات بهداشتی درمانی تبریز
</t>
    </r>
    <r>
      <rPr>
        <sz val="12"/>
        <color rgb="FFFF0000"/>
        <rFont val="B Titr"/>
        <charset val="178"/>
      </rPr>
      <t>چک لیست ارزیابی بخش اورژانس</t>
    </r>
  </si>
  <si>
    <t>فضای فیزیکی بخش اورژانس</t>
  </si>
  <si>
    <t>واحد تریاژ</t>
  </si>
  <si>
    <t>رضایتمندی گیرندگان خدمت و پرسنل</t>
  </si>
  <si>
    <t>ترالی و تیم احیاء</t>
  </si>
  <si>
    <t>خدمات پاراکلینیک</t>
  </si>
  <si>
    <t>پیشگیری و کنترل عفونت</t>
  </si>
  <si>
    <t>پرونده بیماران بخش اورژانس</t>
  </si>
  <si>
    <t>آموزش کارکنان مرتبط در خصوص شناسایی بیماران سکته حاد قلبی و مغزی(خدمات ؛ نگهبان؛پذیرش ؛ تصویر برداری)</t>
  </si>
  <si>
    <t>بررسی مستندات</t>
  </si>
  <si>
    <t xml:space="preserve"> فضای فیزیکی بخش اورژانس ( وجود رمپ با شیب استاندارد در مسیر ورودی به اورژانس جهت  بیماران ناتوان ومعلول ؛ واحد تریاژ ؛ اطاق گچ گیری - اطاق تمیز و کثیف - اطاق گچ گیری ؛ آلودگی زدایی ؛ انبار ؛ واحد سرپایی ؛ تی شویی ؛ ایزوله  و  مسقف بودن ورودی و مسیر انتقال بیماران اورژانسی)</t>
  </si>
  <si>
    <t>بررسی مستندات و مشاهده</t>
  </si>
  <si>
    <t>استاندارد فضای واحد تریاژ ( اولین فضای برخورد - تجهیزات لازم - حفظ حریم بیمار - پرستار با تجربه - اشراف کامل به ورودی و لابی بخش -  زنگ احضار - درب اضطراری و..)</t>
  </si>
  <si>
    <t xml:space="preserve">دسترسی سریع و آسان واحد تریاژ به ورودی بیماران ؛ ورودی آمبولانس و همچنین اطاق احیاء و  مستقل و مسقف بودن ورودی بخش اورژانس </t>
  </si>
  <si>
    <t xml:space="preserve">تفکیک ورودی بیماران به بخش اورژانس (سرپایی – بستری) - تسلط دید محل ایستگاه پرستاری بر تخت های اورژانس </t>
  </si>
  <si>
    <t>استاندارد فرایند واحد تریاژ ( تکمیل فرم تریاژ برای کلیه سطوح - وجود فرایند تریاژ مجدد - ثبت تعیین سطح - تطبیق عملکرد پرستار با سطوح بیماران )</t>
  </si>
  <si>
    <t>فاصله زمان تریاژ با زمان اولین ارزیابی پزشک ،براساس محدوده های اعلامی سطح بیماران است.</t>
  </si>
  <si>
    <t>راه اندازی سامانه الکترونیکی تریاژ (هوشمند)</t>
  </si>
  <si>
    <t>کارایی حفاظت فیزیکی در مدیریت امنیت و اسایش بیماران و کارکنان اورژانس - کارایی پرسنل نگهبانی</t>
  </si>
  <si>
    <t xml:space="preserve">داروها و تجهیزات ترالی احیاء طبق دستورالعمل کامل باشد.( دسترسی فوری و بدون مانع در کمتر از یک دقیقه ؛  چیدمان دارو و تجهیزات  مطابق آخرین دستورالعمل ابلاغی ؛ به روز رسانی مستمر ترالی احیاء توسط پرستار مسئول در هر نوبت کاری) </t>
  </si>
  <si>
    <t>بررسی مستندات ومشاهده</t>
  </si>
  <si>
    <t>وجود برنامه گروه احیاء  و وسایل ارتباط جمعی احضار و اعلام کد احیاء در تمام ساعات شبانه روز و مشخص شدن سرپرست تیم طبق دستورالعمل مربوطه ؛تکمیل فرم احیاء ؛ شرح وظایف اعضائ تیم ؛ و حضور کمتر از 2 دقیقه در محل.</t>
  </si>
  <si>
    <t>اجرای فرایند دستورالعمل اعزام (اعزام با دستور پزشک ؛ هماهنگی مرکز رصد سلامت ؛ تکمیل برگه اعزام ؛ پایدار کردن بیمار قبل از اعزام ؛ توضیح در خصوص علت اعزام و میزان تعرفه ها و.. )</t>
  </si>
  <si>
    <t>کنترل فاصله زمانی درخواست خدمات پاراکلینیک توسط پزشک تا دریافت جواب  و مقایسه با محدوده زمانی تعیین شده واحد مربوطه</t>
  </si>
  <si>
    <t xml:space="preserve"> ظروف مستحکم و ایمن برای پسماندهای تیز و برنده در ترالی بخش اورژانس موجود بوده و وسایل حفاظت فردی و امکانات شستشو ضد عفونی دستها در دسترس می باشد.</t>
  </si>
  <si>
    <t xml:space="preserve"> احراز هویت بیمار(دستبند شناسایی،کد بندی رنگی،وجود حداقل دو شناسه در واحد پذیرش ) و  آگاهی کارکنان از نحوه شناسایی بیمار در زمان ارائه خدمات </t>
  </si>
  <si>
    <t xml:space="preserve"> در پرونده اورژانس مشخصات بیمار،برگه رضایت ؛ شرح حال؛ اقدامات پزشکی وپرستاری،تصویر برداری وخلاصه پرونده و...ویک شماره اختصاصی پرونده داده شده واز نظر دسترسی وسایر مقررات با پروندهای بستری انطباق دارند </t>
  </si>
  <si>
    <t xml:space="preserve">ثبت فرم های رجیستری بیماران ترافیکی در برگه های مربوطه </t>
  </si>
  <si>
    <t xml:space="preserve"> مشاهده</t>
  </si>
  <si>
    <t>کنترل زمان تعیین تکلیف کمتر از شش ساعت از زمان تریاژ</t>
  </si>
  <si>
    <t>کنترل فاصله زمانی درخواست مشاوره ها ی سرویس های دیگر یا آنکال و زمان انجام با توجه به اورژانسی و غیر اورژانس بودن مشاوره های درخواستی (اطلاع به پزشک معالج ؛ تایید دستورات توسط پزشک معالج ؛ حضور فیزیکی بر بالین بیمار )</t>
  </si>
  <si>
    <t>وجود برنامه حضور پزشک مقیم بصورت 24 ساعته و تمام روزهای هفته (تعطیل و غیر تعطیل) و یزیت تمامی بیماران مراجعه کننده با اولویت سطوح تریاژ 1 و 2در حداقل زمان</t>
  </si>
  <si>
    <t>عدم ارجاع بیمار توسط پرستار تریاژ قبل از معاینه کامل بیمار توسط پزشک بخش اورژانس</t>
  </si>
  <si>
    <t xml:space="preserve"> مشخص کردن مسئول شیفت اورژانس(سرپرستار، سوپروایزر یا پرستار مسئول) در برنامه بخش و  بررسی چینش نیروی انسانی در اورژانس(حجم کار- نیروی انسانی رده های مختلف) و حضور پرستار طرحی در بخش اورژانس</t>
  </si>
  <si>
    <t xml:space="preserve"> وجود خطوط و تابلوهای راهنماهای مشخص برای هدایت بیماران</t>
  </si>
  <si>
    <t>مسیر انتقال بیمار از موقعیت هلی پد به ورودی اورژانسی و اتاق احیاء، به دور از شرایط نامساعد جوی پیش بینی شده است</t>
  </si>
  <si>
    <t xml:space="preserve"> زمان ورود آمبولانس 115  تا زمان تحویل گرفتن بیمار( بازبینی دو پرونده ورودی روز بازرسی)</t>
  </si>
  <si>
    <t>فعال بودن سیستم فراخوان / ارتباط با پرستار</t>
  </si>
  <si>
    <t>امتیاز</t>
  </si>
  <si>
    <t xml:space="preserve">امتیاز مکتسبه </t>
  </si>
  <si>
    <t xml:space="preserve">تیم مدیریت و رهبری برای توسعه اخلاق حرفه ای و قانون انطباق برنامه ریزی و اقدام می کند؟ </t>
  </si>
  <si>
    <t>برنامه ریزی و انجام اقدامات مناسب برای برطرف کردن مشکلات اجرای قانون و ایجاد فضای مناسب توسط تیم رهبری و مدیریت بیمارستان جهت اجرا صورت می پذیرد؟</t>
  </si>
  <si>
    <t>گزارش موارد عدم انطباق به تیم رهبری ومدیریت ارائه می گردد و اقدامات مداخله ای / اصلاحی لازم تدوین و اجرا می گردد؟</t>
  </si>
  <si>
    <t>کمیته انطباق و اخلاق بالینی و شورای فرهنگی موضوعات برنامه قانون انطباق و موازین شرعی مطرح شده و اقدامات مداخله ای / اصلاحی در راستای مصوبات کمیته تدوین و برنامه ریزی شده است؟</t>
  </si>
  <si>
    <t xml:space="preserve">بیمارستان تسهیلات معنوی لازم برای بیمار و خانواده او  راتامین می نماید؟ </t>
  </si>
  <si>
    <t xml:space="preserve"> تامین امکانات لازم شامل قرآن، جهت قبله، ترالی تیمم و امکانات برگزاری نماز از جمله سجاده نماز، مهر، زیر انداز در اتاق بستری انجام شده است؟</t>
  </si>
  <si>
    <t>مساعدت کارکنان در ادای فرایض دینی بیماران علی الخصوص بیماران کم توان انجام میشود؟</t>
  </si>
  <si>
    <t>دسترسی به نمازخانه/ اتاق دعا برای اقامه نماز بیماران وهمراهان/ خانواده آنان در مکان مناسب وجود دارد؟ نحوه دسترسی به نمازخانه در ساعات مختلف، تعیین و شفاف سازی شده است؟</t>
  </si>
  <si>
    <t>محل برگزاری نماز برای خانم ها و آقایان بصورت مجزا با پرده، پاراوان و ... تفکیک شده است؟</t>
  </si>
  <si>
    <t>آیا نماز جماعت در بیمارستان  برگزار می شود؟</t>
  </si>
  <si>
    <t xml:space="preserve">آموزش های لازم به کارکنان در زمینه ارزشهای معنوی، طرح انطباق، احکام شرعی و ... در بدو ورود و برحسب نیاز داده می شود؟ </t>
  </si>
  <si>
    <t>آیا احکام شرعی ( با برنامه مشخص و مکتوب) به بیماران آموزش داده می شود؟</t>
  </si>
  <si>
    <t>کارکنان بخش های درمانی بالینی/ خدماتی در خصوص چگونگی برخورد با بیماران/ خانواده بیمار در حال احتضار  آموزش لازم را دیده و آگاهی دارد؟</t>
  </si>
  <si>
    <t>تسهیلات لازم برای انجام فرایض مذهبی برای بیمار در حال احتضار فراهم شده است؟ ( فضای مجزا و رعایت حریم خصوصی بیمار- امکان رو به قبله نمودن تخت بیمار در شرایط خاص-امکان حضور همراهان بیمار بر بالین بیمار حتی در ساعات غیر ملاقات)</t>
  </si>
  <si>
    <t>تاثیرات و تالم حاصل از وخامت حال بیمار/خانواده برای سایر بیماران  مدیریت و کنترل می شود؟</t>
  </si>
  <si>
    <t xml:space="preserve">بیمارستان از رعایت حریم شخصی بیماران اطمینان حاصل می نماید؟ </t>
  </si>
  <si>
    <t xml:space="preserve"> از پوشش مناسب بیمار (اندازه مناسب، تمیزی، آراستگی و پوشیدگی یا در صورت لزوم استفاده ازشنل و ...) در طول مدت بستری، نقل و انتقال و ...  جهت حفظ امنیت روانی و حریم خصوصی بیمار استفاده می شود؟</t>
  </si>
  <si>
    <t>استفاده از گان، لباسها و شلوارهای مناسب (پیراهن بلند تا زانو و شلوار ،روسری بزرگ یا مقنعه برای زنان )، لباس نیمه تنه که ناحیه سینه بیمار را بپوشاند (پوشانندگی کافی خصوصاً از پشت و دسترسی آسان جهت پروسیجرهایی مانند کولونوسکوپی، سونداژ، سونو واژینال، سونو پستان، اعمال جراحی اورتوپدی بر روی اندام های فوقانی و تحتانی و لباس مناسب مادران باردار و شیرده و .... را ایجاد می نماید)؟</t>
  </si>
  <si>
    <t>آیا جابجایی بیماران باید با رعایت پوشش کامل ( با استفاده از شنل بلند و گشاد یا چادر) بهمراه یک فرد همگن یا یکی از محارم بیمار صورت می پذیرد؟</t>
  </si>
  <si>
    <t>عدم استفاده از دوربین مدار بسته در حریم خصوصی بیماران رعایت می شود؟</t>
  </si>
  <si>
    <t xml:space="preserve">پیش از ورود کارکنان به اتاق بیماران در بخش های بالینی بخصوص بخشهای زنان کسب اجازه می شود؟ </t>
  </si>
  <si>
    <t>محفوظ نمودن فضای اطراف هر تخت در اتاق های عمومی ( بزرگسالان و کودکان) با استفاده از جدا کننده یا پاراوان مشخص شده و رعایت می گردد؟</t>
  </si>
  <si>
    <t>اتاق های بستری و سرویس بهداشتی بیماران خانم ها و آقایان بصورت مجزا  می باشد؟</t>
  </si>
  <si>
    <t xml:space="preserve"> خونگیری (زن و مرد) در آزمایشگاه حدالامکان توسط پرسنل همگن صورت می پذیرد؟</t>
  </si>
  <si>
    <t xml:space="preserve"> shaving بیمار در شرایط مناسب توسط پرسنل همگن انجام می شود؟</t>
  </si>
  <si>
    <t xml:space="preserve"> در انجام فیزیوتراپی حدالامکان از پرسنل همگن استفاده میشود؟</t>
  </si>
  <si>
    <t>آیا بیمارستان شرایطی را فراهم نموده است که ارائه خدمات تشخیصی، درمانی، و مراقبتی به بیماران (به ویژه بانوان) در تمام بخشها به خصوص بخش های مراقبت ویژه، با استفاده از کارکنان همگن و با رعایت موازین شرعی، قانونی و اصول پزشکی، امکان پذیر باشد؟</t>
  </si>
  <si>
    <t>آیا باریوم انما، ماموگرافی، یوروگرافی، هیستروسالپنژوگرافی، رادیوتراپی، سونوگرافی ترانس واژینال، گرفتن نوار قلب، تعبیه سوند گذاری، سونو پستان  در تمام شیفت های ارائه خدمات توسط پرسنل همگن و در محیط مناسب، انجام می شود؟</t>
  </si>
  <si>
    <t>آیا تعویض لباس بیمار در اتاق عمل و ریکاوری توسط پرسنل همگن انجام می شود؟</t>
  </si>
  <si>
    <t>آیا پرپ و درب بیمار در اتاق عمل توسط پرسنل همگن انجام شده و پرسنل غیرهمگن (بیهوشی، تکنسین ...) از اتاق خارج می شوند؟</t>
  </si>
  <si>
    <t>نصب دوربین در راهروها و ورودی اتاقهای عمل و پاویونها انجام شده است؟</t>
  </si>
  <si>
    <t xml:space="preserve">معاینه های زنان و زایمان توسط افراد همگن انجام میشود، در صورت ضرورت و در نبود فرد همگن ، با حضور محارم بیمار یا یک نفر از کارکنان فنی زن انجام می شود؟ </t>
  </si>
  <si>
    <t xml:space="preserve">پوشش حرفه ای کارکنان اعم از پزشکان، پرستاران/ سایر حرف وابسته / کارکنان غیر بالینی و فراگیران طبق قوانین انطباق رعایت می شود؟ </t>
  </si>
  <si>
    <t>پوشش حرفه ای و رعایت شئونات اسلامی به کلیه پزشکان، کارکنان و فراگیران ابلاغ و اطلاع رسانی شده است؟</t>
  </si>
  <si>
    <t>پوشش حرفه ای کارکنان متناسب با نیاز هر مرکز  و تایید معاونت درمان بوده و شئونات اسلامی توسط پزشکان، کارکنان و فراگیران رعایت می شود؟  ( استفاده از روپوش سالم تمیز دگمه بسته ،گشاد ، تا حد زانو با ضخامت مناسب و آستینها تا مچ باشد ، شلوار تنگ و چسبان و کشی یا کوتاه نباشد ، مقنعه بانوان طوری باشد که تمام موها ،گردن و سینه کاملا پوشیده باشد وکفش تمیز جلو بسته با رعایت نکات ایمنی بوده و صدادار نباشد و لزوم استفاده از جوراب با ضخامت مناسب )</t>
  </si>
  <si>
    <t xml:space="preserve">کارت شناسایی خوانا، عکس دار و قابل رویت از فاصله دو متری بصورت گردن آویز دو رویه و یا نصب در سمت چپ سینه استفاده می شود؟ </t>
  </si>
  <si>
    <t>عدم استفاده از ناخن بلند ( زن و مرد)، لاک زده و کاشت ناخن توسط پزشکان و کارکنان</t>
  </si>
  <si>
    <t>عدم استفاده از ناخن بلند ( زن و مرد)، لاک زده و کاشت ناخن توسط فراگیران</t>
  </si>
  <si>
    <t xml:space="preserve">عدم استفاده از لوازم آرایشی و مواد معطر و زیورآلات توسط کلیه پزشکان، کارکنان آقا و خانم بجز حلقه ساده ازدواج </t>
  </si>
  <si>
    <t xml:space="preserve">عدم استفاده از لوازم آرایشی و مواد معطر و زیورآلات توسط کلیه فراگیران آقا و خانم بجز حلقه ساده ازدواج </t>
  </si>
  <si>
    <t xml:space="preserve"> محل اسکراب اتاق عمل برای کارکنان وپزشکان خانم و آقا مجزا است؟</t>
  </si>
  <si>
    <t>محل استراحت، رختکن، غذاخوری و سرویس بهداشتی پزشکان، کارکنان و فراگیران آقا و خانم مجزا است؟(بسته بودن درب رختکن و کشیدن پرده درب ورودی)</t>
  </si>
  <si>
    <t>محل مناسب کار برای کارکنان آقا و خانم در بخشهای غیر بالینی بصورت مجزا فراهم شده است؟</t>
  </si>
  <si>
    <t>نمازخانه و تسهیلات برای اقامه نماز  برای کارکنان در مکان مناسب فراهم شده است؟</t>
  </si>
  <si>
    <t>در اتاق عمل کمک به جراح در بستن گان ، دادن نوشیدنی ، خشک کردن عرق ، مرتب کردن ماسک و مقنعه و ... توسط فرد همگن انجام میشود</t>
  </si>
  <si>
    <t>اصول اخلاقی و رفتار و گفتار پزشکان، کارکنان و فراگیران با رعایت متانت و در حد وظایف محوله رعایت می شود؟</t>
  </si>
  <si>
    <t>سایر موارد:</t>
  </si>
  <si>
    <t>کارشناسان ارزیابی :</t>
  </si>
  <si>
    <t>فضای فیزیکی</t>
  </si>
  <si>
    <t>1. فضای فیزیکی ترجیحا مستقل و دارای امکانات تهویه و اداری (تلفن مستقل، میز، صندلی و ...</t>
  </si>
  <si>
    <t>2. قرارگیری واحد رسیدگی به شکایات  در مسیر اصلی ورودی و خروجی (معرض دید) مراجعین.</t>
  </si>
  <si>
    <t>3. وجود راهنما و تابلوی واحد ارائه انتقادات، پیشنهادات و رسیدگی به شکایات در معرض دید مستقیم مراجعین.</t>
  </si>
  <si>
    <t>نیروی انسانی</t>
  </si>
  <si>
    <t>1. تعیین  یک نفر کارشناس مستقل علاقمند، مطلع از فرآیندهای بیمارستانی و دارای روابط عمومی  بالا.</t>
  </si>
  <si>
    <t>2. وجود ابلاغ انشایی کارشناس رسیدگی به شکایات.</t>
  </si>
  <si>
    <t>1. تدوین فرآیند نحوه ی اعلام و رسیدگی به شکایات با ذکر نام صاحبان فرآیند به صورت فلوچارت ساده و قابل فهم.  به استناد سنجه (ج_2_3_1) استانداردهای اعتبار بخشی بیمارستانها</t>
  </si>
  <si>
    <t>2. دریافت شکایات مردمی از طریق تلفنی، مراجعه حضوری و تکمیل فرم، سامانه پیامکی، سایت بیمارستان و ...</t>
  </si>
  <si>
    <t>3. اطلاع رسانی مناسب فرآیند رسیدگی به شکایات از طریق بنر و...</t>
  </si>
  <si>
    <t>4. نصب فرآیند مذکور حداقل در واحد پذیرش، اورژانس، حسابداری و سالن های انتظار و در معرض دید مراجعین. (ج_2_3_1)استانداردهای اعتبار بخشی بیمارستانها</t>
  </si>
  <si>
    <t>5. آگاهی کارکنان بیمارستان از فرایند رسیدگی به شکایات اعلام شده. (ج_2_3_1)استانداردهای اعتبار بخشی بیمارستانها</t>
  </si>
  <si>
    <t>6. انطباق عملکرد کارکنان بر اساس فرایند مذکور. (ج_2_3_1)استانداردهای اعتبار بخشی بیمارستانها</t>
  </si>
  <si>
    <t>7. انطباق عملکرد کارشناس رسیدگی به شکایات بر اساس فرایند مذکور.</t>
  </si>
  <si>
    <t>نحوه ی رسیدگی به شکایت و جبران خسارت</t>
  </si>
  <si>
    <t>1. تعیین روش اجرایی سطح بندی و اولویت بندی (حساسیت موضوع و فوریت ...) رسیدگی به شکایات واصله و ارائه بازخورد به شاکی.</t>
  </si>
  <si>
    <t>2. نحوه ی پاسخگویی به شکایات و وجود مستندات نتایج رسیدگی به آنها.</t>
  </si>
  <si>
    <t>4. ارائه ی گزارش و جمع بندی نتایج موارد شکایات، انتقادات و پیشنهادات بیمار و به کمیته پایش سنجش کیفیت و اخلاق بالینی. (ج_2_3_2)استانداردهای اعتبار بخشی بیمارستانها</t>
  </si>
  <si>
    <t>8. پیگیری امور بیماران با رویکرد پیشگیری از شکایات و نارضایتی، برنامه ریزی شده و بر اساس آن عمل می شود. (ج_2_3_3)استانداردهای اعتبار بخشی بیمارستانها</t>
  </si>
  <si>
    <t>9. سنجش میزان رضایت مندی شاکیان از نحوه ی رسیدگی و پاسخگویی به شکایات (تماس با 10 تا 15 درصد شاکیان)</t>
  </si>
  <si>
    <t>جمع</t>
  </si>
  <si>
    <r>
      <t xml:space="preserve">دانشگاه علوم پزشکی و خدمات بهداشتی درمانی تبریز
</t>
    </r>
    <r>
      <rPr>
        <sz val="12"/>
        <color rgb="FFFF0000"/>
        <rFont val="B Titr"/>
        <charset val="178"/>
      </rPr>
      <t>چک لیست ارزیابی گردشگری سلامت</t>
    </r>
  </si>
  <si>
    <t>مرکز آموزشی درمانی / بیمارستان:</t>
  </si>
  <si>
    <t>حیطه</t>
  </si>
  <si>
    <t>موارد ارزیابی (استاندارد) عمومی و روش ارزیابی</t>
  </si>
  <si>
    <t xml:space="preserve">تطبیق خدمات واحد بیماران بین الملل با پروانه و مجوز قانونی موسسه </t>
  </si>
  <si>
    <t>وجود کارشناسIPD دارای حداقل مدرک کارشناسی در یکی از رشته های مرتبط با خدمات بهداشتی، درمانی</t>
  </si>
  <si>
    <t>صدور ابلاغ و شرح وظایف کارشناس IPD</t>
  </si>
  <si>
    <t>استقبال کارشناس IPD از بیمار بین الملل هنگام ورود</t>
  </si>
  <si>
    <t>ارائه توضیحات اولیه به بیمار بین الملل توسط کارشناس IPD</t>
  </si>
  <si>
    <t>انجام فرآیند پذیرش با هماهنگی کارشناس IPD</t>
  </si>
  <si>
    <t>انجام فرآیند ترخیص با هماهنگی کارشناس IPD</t>
  </si>
  <si>
    <t>توانایی برقراری ارتباط مناسب با استفاده از زبان انگلیسی و زبان غالب بیمار توسط تیم IPD</t>
  </si>
  <si>
    <t>ارائه خدمات و یا انجام هماهنگی های لازم جهت تامین امکانات جابجائی بیمار در سطح شهر و یا فرودگاه</t>
  </si>
  <si>
    <t>وجود پزشک IPD دارای حداقل مدرک پزشک عمومی</t>
  </si>
  <si>
    <t>صدور ابلاغ و شرح وظایف پزشک IPD</t>
  </si>
  <si>
    <t>ارزیابی وضعیت بیمار بدو ورود به بخش توسط پزشک IPD (حداکثر ظرف یکساعت)</t>
  </si>
  <si>
    <t>پیگیری بیمار در خصوص امور تشخیصی و درمانی توسط پزشک IPD</t>
  </si>
  <si>
    <t>ارائه اطلاعات لازم و شفاف سازی حقوق بیمار توسط پزشک IPD</t>
  </si>
  <si>
    <t>بررسی استانداردهای IHR هنگام پذیرش بیمار بین الملل توسط پزشک IPD</t>
  </si>
  <si>
    <t>نظارت پزشک IPD بر ثبت اطلاعات بیماران بین الملل در سامانه گردشگری سلامت</t>
  </si>
  <si>
    <t>دارا بودن مجوز طبابت پزشک معالج در شهر تاسیس موسسه پزشکی</t>
  </si>
  <si>
    <t>وجود قرار داد معتبر مابین پزشک معالج و موسسه پزشکی</t>
  </si>
  <si>
    <t>وجود پرستار IPD دارای حداقل مدرک کارشناسی پرستاری</t>
  </si>
  <si>
    <t>صدور ابلاغ پرستار IPD</t>
  </si>
  <si>
    <t xml:space="preserve">ارزیابی وضعیت بیمار در بدو ورود به بخش توسط پرستارIPD </t>
  </si>
  <si>
    <t>داشتن حداقل سه سال سابقه کار پرستاری برای پرستار IPD</t>
  </si>
  <si>
    <t>وجود فرآیندهای Follow up بیماران از زمان ترخیص تا بهبودی کامل از طریق پزشک یا مراکز درمانی کشور مبدا</t>
  </si>
  <si>
    <t xml:space="preserve">رضایت سنجی استاندارد از بیماران بین الملل </t>
  </si>
  <si>
    <t>پیگیری بیمار پس از ترخیص توسط واحد IPD از طریق خود بیمار یا همراهان وی (از طریق تماس تلفنی، ارسال ایمیل و ....)</t>
  </si>
  <si>
    <t>ارائه نسخه دارویی ترخیص مطابق با استانداردهای دارویی</t>
  </si>
  <si>
    <t>اخذ رضایت آگاهانه با استفاده از فرم های ترجمه شده به زبان بیمار و انگلیسی برابر ضوابط و مقررات مربوطه در کلیه مداخلات پرخطر توسط پزشک معالج</t>
  </si>
  <si>
    <t>ارائه خلاصه پرونده و فهرست (برابر اصل) ریز خدمات و تجهیزات مصرفی در صورت درخواست بیمار</t>
  </si>
  <si>
    <t>آموزش حین ترخیص با رعایت استانداردها و استفاده از فرم های از پیش تدوین شده</t>
  </si>
  <si>
    <t xml:space="preserve">جمع آوری آمار بیماران بین الملل به صورت منظم به منظور بهبود فرآیندها توسط تیم IPD </t>
  </si>
  <si>
    <t>وجود فرآیند بازگرداندن هزینه درمانی به بیمار درصورت کنسلی و یا توقف درمان</t>
  </si>
  <si>
    <t>آیا گروه IPD دوره های مربوط به گردشگری سلامت (دوره های وزارت بهداشت یا دوره های مورد تائید وزارت بهداشت) را گذرانده اند؟</t>
  </si>
  <si>
    <t>فرآیند های رضایت شخصی و ترک بیمارستان منطبق بر قوانین و ضوابط</t>
  </si>
  <si>
    <t>وجود فرآیند نوبت دهی ودسترسی به موقع برای بیماران بین الملل</t>
  </si>
  <si>
    <t>تکمیل بودن پرونده بیمار و استفاده ازکدهای استاندارد تشخیصی(ICD 10) در ثبت اطلاعات</t>
  </si>
  <si>
    <t>تدوین بسته های خدمتی معین برای ارائه خدمات</t>
  </si>
  <si>
    <t>فرایند های مستند و شفاف دریافت هزینه</t>
  </si>
  <si>
    <t>تشکیل کمیته مرگ و میر حداکثر تا 24 ساعت در صورت وقوع مرگ بیمار</t>
  </si>
  <si>
    <t>آیا شاخصهای بهبود کیفیت مشخص و عملیاتی شده است؟</t>
  </si>
  <si>
    <t>رویکرد برنامه ریزی استراتژیک توسط مدیران اجرائی</t>
  </si>
  <si>
    <t>پیش بینی فرآیند ارائه خدمات در کشور مبدا در صورت بروز عوارض در جهت کسب رضایت بیمار</t>
  </si>
  <si>
    <t> 42</t>
  </si>
  <si>
    <t>فرایند ارجاع ایمن درموارد خاص به سایر مراکز معتبر و دارای مجوز قانونی</t>
  </si>
  <si>
    <t> 43</t>
  </si>
  <si>
    <t>آیا برای تیم IPD کلاسهای آموزشی گذاشته شده است؟</t>
  </si>
  <si>
    <t> 44</t>
  </si>
  <si>
    <t>آیا برای تیم IPD آموزش مسائل حقوقی صورت می گیرد؟</t>
  </si>
  <si>
    <t>آیا مسئول IPD فرآیند ایجاد شرایط مناسب کاری برای پرسنل خود دارد؟</t>
  </si>
  <si>
    <t xml:space="preserve">وجود فرآیند مشخصی برای انتخاب و آموزش افراد تیم IPD </t>
  </si>
  <si>
    <t>فرایند جهت تامین امنیت بیمار و همراهان</t>
  </si>
  <si>
    <t>امکانات متناسب با اعتقادات مذهبی</t>
  </si>
  <si>
    <t>رعایت حریم خصوصی</t>
  </si>
  <si>
    <t>ثبت کامل مشخصات پزشک و کارشناس واحد بیماران بین الملل و پزشکان معالج در سامانه گردشگری سلامت</t>
  </si>
  <si>
    <t>ثبت کامل اطلاعات بیماران در سامانه گردشگری توسط کارشناس IPD</t>
  </si>
  <si>
    <t>همخوانی اطلاعات ثبت شده در سامانه در مقایسه با پرونده های بیماران</t>
  </si>
  <si>
    <t>سایت اینترنتی واحد بیماران بین الملل موسسه پزشکی با شرایط مندرج در ماده 15 آیین نامه</t>
  </si>
  <si>
    <t>وجود تابلو ها و علائم هدایت کننده حداقل به زبان انگلیسی در تمامی بخش هایی که بیمار تردد دارد</t>
  </si>
  <si>
    <t>وجود واحد مستقل بیماران بین الملل</t>
  </si>
  <si>
    <t>وجود محل مناسب برای انتظار بیماران پیش از پذیرش</t>
  </si>
  <si>
    <t> 57</t>
  </si>
  <si>
    <t>رعایت شرایط استاندارد سرویس های بهداشتی و فرنگی در اتاق بستری بیمار</t>
  </si>
  <si>
    <t>سرمایش و گرمایش مناسب،کیفیت مناسب نور، تهویه هوا</t>
  </si>
  <si>
    <t>59 </t>
  </si>
  <si>
    <t>وجود آسانسور و رمپ</t>
  </si>
  <si>
    <t>60 </t>
  </si>
  <si>
    <t>رعایت شرایط کلی ایمنی بخش های بستری بیماران IPD</t>
  </si>
  <si>
    <t>61 </t>
  </si>
  <si>
    <t xml:space="preserve">دکوراسیون ، طراحی فضا و مبلمان مناسب و متناسب </t>
  </si>
  <si>
    <t>62 </t>
  </si>
  <si>
    <t>اتاق تک تخته یا بخش مجزا برای بیماران بین الملل</t>
  </si>
  <si>
    <t>63 </t>
  </si>
  <si>
    <t>کیفیت مناسب البسه بیمار، بالشت، تشک، پتو و ملحفه</t>
  </si>
  <si>
    <t>64 </t>
  </si>
  <si>
    <t>تعویض لوازم خواب و لباس بیمار حداقل روزی یک بار</t>
  </si>
  <si>
    <t>65 </t>
  </si>
  <si>
    <t>سیستم احضار پرستار فعال</t>
  </si>
  <si>
    <t>66 </t>
  </si>
  <si>
    <t>67 </t>
  </si>
  <si>
    <t>آیا فضای کلی موسسه درمانی از نظر پذیرش بیماران بین الملل مورد تائید می باشد؟</t>
  </si>
  <si>
    <t>آیا موسسه درمانی بطور کلی در خصوص گردشگری سلامت فعال است؟</t>
  </si>
  <si>
    <t>68 </t>
  </si>
  <si>
    <t>نتیجه مصاحبه با چند بیمار بین الملل</t>
  </si>
  <si>
    <t>وجود امکانات رفاهی نظیر اینترنت مناسب، رایانه، یخچال، تلویزیون، امکانات ارتباطی (تلفن با خطوط داخلی و آزاد)، پکیج مناسب وسایل شخصی</t>
  </si>
  <si>
    <r>
      <t xml:space="preserve">دانشگاه علوم پزشکی و خدمات بهداشتی درمانی تبریز
</t>
    </r>
    <r>
      <rPr>
        <sz val="12"/>
        <color rgb="FFFF0000"/>
        <rFont val="B Titr"/>
        <charset val="178"/>
      </rPr>
      <t xml:space="preserve">چک لیست ارزیابی شکایات </t>
    </r>
  </si>
  <si>
    <t xml:space="preserve">اورژانس بیمارستانی </t>
  </si>
  <si>
    <t xml:space="preserve">طرح انطباق </t>
  </si>
  <si>
    <t>گردشگری سلامت</t>
  </si>
  <si>
    <t xml:space="preserve">شکایات </t>
  </si>
  <si>
    <t>مدیریت پرستاری</t>
  </si>
  <si>
    <t>بهداشت محیط</t>
  </si>
  <si>
    <t xml:space="preserve">بهداشت حرفه ای </t>
  </si>
  <si>
    <r>
      <t xml:space="preserve">دانشگاه علوم پزشکی و خدمات بهداشتی درمانی تبریز
</t>
    </r>
    <r>
      <rPr>
        <sz val="12"/>
        <color rgb="FFFF0000"/>
        <rFont val="B Titr"/>
        <charset val="178"/>
      </rPr>
      <t>چک لیست ارزیابی بخش های مراقبت ویژه</t>
    </r>
  </si>
  <si>
    <t>عملکردی</t>
  </si>
  <si>
    <r>
      <t xml:space="preserve"> خط مشی</t>
    </r>
    <r>
      <rPr>
        <b/>
        <sz val="12"/>
        <color theme="1"/>
        <rFont val="B Nazanin"/>
        <charset val="178"/>
      </rPr>
      <t xml:space="preserve"> نحوه و اندیکاسیون های پذیرش و ترخیص بیماران در بخش های ویژه با حداقل های مورد انتظار تدوین شده و کارکنان از آن آگاهی دارند و بر اساس آن عمل می نمایند. (مصاحبه، مستند و مشاهده)</t>
    </r>
  </si>
  <si>
    <r>
      <t>دستور العمل</t>
    </r>
    <r>
      <rPr>
        <b/>
        <sz val="12"/>
        <color theme="1"/>
        <rFont val="B Nazanin"/>
        <charset val="178"/>
      </rPr>
      <t xml:space="preserve">  نحوه و اندیکاسیون های اعزام و انتقال موقت جهت اخذ خدمات خارج از بیمارستان با حداقل های مورد انتظار تدوین شده و کارکنان از آن آگاهی دارند و بر اساس آن عمل می نمایند. (مصاحبه، مستند و مشاهده)</t>
    </r>
  </si>
  <si>
    <r>
      <t xml:space="preserve"> </t>
    </r>
    <r>
      <rPr>
        <b/>
        <u/>
        <sz val="12"/>
        <color theme="1"/>
        <rFont val="B Nazanin"/>
        <charset val="178"/>
      </rPr>
      <t>خط مشی</t>
    </r>
    <r>
      <rPr>
        <b/>
        <sz val="12"/>
        <color theme="1"/>
        <rFont val="B Nazanin"/>
        <charset val="178"/>
      </rPr>
      <t xml:space="preserve"> مراقبت فیزیولوژیک و مانیتورینگ مداوم بیماران حاد با حداقل های مورد انتظار تدوین شده و کارکنان از آن آگاهی دارند و بر اساس آن عمل می نمایند. (مصاحبه، مستند و مشاهده)</t>
    </r>
  </si>
  <si>
    <t>جایگاه رهبری بالینی بیماران در بخش های ویژه تعریف شده است و براساس آن عمل می شود. (مصاحبه، مستند و مشاهده)</t>
  </si>
  <si>
    <t>مشخص بودن مسئولیت هدایت و رهبری بالینی بیماران، ویزیت روزانه بیماران بخش های ویژه و ثبت تاریخ و ساعت و مهر و امضاء پزشک، ثبت سیر بیماری توسط پزشک معالج یا پزشک متخصص مقیم بخش ویژه، هدایت اقدامات تشخیصی درمانی و مشاوره ها توسط رهبر بالینی مشخص (پزشک معالج یا متخصص مقیم بخش ویژه) در کلیه شیفت ها، انجام اولین ویزیت بیمار توسط پزشک معالج یا پزشک متخصص مقیم بخش ویژه در محدوده زمانی تعیین شده با توجه به شرایط بالینی بیمار</t>
  </si>
  <si>
    <t>در بخش مراقبت های ویژه، پزشکان متخصص طبق دستورالعمل ابلاغی به صورت شبانه روزی مقیم هستند و بر اساس وظایف محوله فعالیت می نمایند. (مصاحبه، مستند و مشاهده)</t>
  </si>
  <si>
    <t>پزشک مقیم بخش دارای شرایط احراز طبق ماده 4 دستورالعمل ارائه ی خدمات در بخش های مراقبت ویژه می باشد. تنظیم برنامه شبانه روزی جهت حضور پزشکان متخصص مقیم بخش ویژه، اطلاع پزشکان متخصص مقیم بخش ویژه و حضور پزشکان متخصص مقیم بخش ویژه مطابق برنامه مکتوب، تعیین پزشک جانشین درصورت عدم حضور پزشک با اطلاع به بیمارستان و بخش، (*غ ق ا*: در بخشهایی که مشمول حضور پزشک مقیم بخش های ویژه نمی باشند (کمتر از 6 تخت) این سنجه غیر قابل ارزیابی می باشد)</t>
  </si>
  <si>
    <r>
      <t>دستور العمل</t>
    </r>
    <r>
      <rPr>
        <b/>
        <sz val="12"/>
        <color theme="1"/>
        <rFont val="B Nazanin"/>
        <charset val="178"/>
      </rPr>
      <t xml:space="preserve"> آمادگی بیمار قبل از مداخلات تهاجمی ،مراقبت وپایش مستمر  حین وپس از آن ( برای جراحی ، اسکوپی و....) تدوین شده  و کارکنان از آن آگاهی دارند و بر اساس آن عمل می نمایند. (مصاحبه، مستند و مشاهده)</t>
    </r>
  </si>
  <si>
    <t>ایجاد محیط آرام و ساکت در بخش های ویژه</t>
  </si>
  <si>
    <t>شناسایی کنترل اصوات آزاردهنده ( اعم از صداهای محیطی، استفاده از تلفن همراه، آلارم ها و ...) در بخش های ویژه، تامین امکانات و شرایط لازم، آگاهی و مشارکت کارکنان در حفظ سکوت و آرام بودن محیط بخش های ویژه</t>
  </si>
  <si>
    <r>
      <t xml:space="preserve">قبل از انجام هرگونه اقدام تشخیصی و درمانی، شناسایی بیمار حداقل با دو شناسه طبق </t>
    </r>
    <r>
      <rPr>
        <b/>
        <u/>
        <sz val="12"/>
        <color theme="1"/>
        <rFont val="B Nazanin"/>
        <charset val="178"/>
      </rPr>
      <t xml:space="preserve">دستورالعمل </t>
    </r>
    <r>
      <rPr>
        <b/>
        <sz val="12"/>
        <color theme="1"/>
        <rFont val="B Nazanin"/>
        <charset val="178"/>
      </rPr>
      <t>مربوطه  صورت می پذیرد  و کارکنان از آن آگاهی دارند و فرآیند صحیح شناسایی بیمار انجام می گردد. (مصاحبه، مستند و مشاهده)</t>
    </r>
  </si>
  <si>
    <t>پرسنل از دستور العمل  ابلاغی  تحویل و انتقال بیمار (روش ISBAR) اطلاع داشته و از این روش استفاده می کنند. (مشخصات، وضعیت، سوابق، ارزیابی و توصیه ها) (مصاحبه، مستند و مشاهده)</t>
  </si>
  <si>
    <t>ارزیابی اولیه بیمار طبق دستورالعمل ابلاغی انجام شده و فرم ارزیابی اولیه بیمار توسط پزشک و پرستار در محدوده زمانی تعیین شده به طورکامل و صحیح تکمیل شده است . (مصاحبه، مستند و مشاهده)</t>
  </si>
  <si>
    <t xml:space="preserve">ابلاغ محدوده زمانی اولین ارزیابی در بخش های ویژه، آگاهی پزشکان و پرستاران از محدوده زمانی اولین ارزیابی </t>
  </si>
  <si>
    <t>پرستار بر اساس پاسخ بیمار به برنامه های مراقبتی و درمانی، ارزیابی مستمر به عمل آورده و در گزارش پرستاری ثبت می کند.  (مصاحبه، مستند و مشاهده)</t>
  </si>
  <si>
    <t>تدوین خط مشی و روش اجرایی و ابلاغ فایل الکترونیک خط مشی، آگاهی کارکنان بالینی  و  انطباق عملکرد کارکنان با خط مشی</t>
  </si>
  <si>
    <t xml:space="preserve">پروتکل وزارت بهداشت مبنی بر رعايت بهداشت دست ها و احتیاطات استاندارد در بخش های ویژه موجود است و سرپرستاران و کارکنان بخش از آن آگاهی دارند. </t>
  </si>
  <si>
    <t>رعايت بهداشت دست ها و احتیاطات استاندارد در بخش های ویژه مطابق با پروتكل مصوب وزارت بهداشت انجام مي گيرد. سرپرستار و کارکنان بخش از نتایج ارزیابی رعایت بهداشت دست آگاهی دارند.</t>
  </si>
  <si>
    <t>لیست اقدامات تهاجمی نیاز به اخذ رضایت آگاهانه طبق دستورالعمل ابلاغی در بخش موجود است و رضایت آگاهانه مطابق آن از بیماران یا همراه درجه اول ایشان اخذ می شود.  (ارزیابی چند پرونده از نظر اخذ صحیح رضایت آگاهانه) (مصاحبه، مستند و مشاهده)</t>
  </si>
  <si>
    <r>
      <t>دستور العمل</t>
    </r>
    <r>
      <rPr>
        <b/>
        <sz val="12"/>
        <color theme="1"/>
        <rFont val="B Nazanin"/>
        <charset val="178"/>
      </rPr>
      <t xml:space="preserve"> مقادیر بحرانی پاراکلینیک مطابق با الزامات تعيين شده توسط وزارت بهداشت، تدوین شده  و کارکنان از آن آگاهی دارند و بر اساس آن عمل می نمایند. (بررسی دفتر  ثبت مقادیر بحرانی و مستندات  پرونده بیماران)  (مصاحبه، مستند و مشاهده)</t>
    </r>
  </si>
  <si>
    <t>آمادگی های لازم، نوبت دهی و جوابدهی لیست موارد پاراکلینیکی(همودیالیز، اسکوپی ها و آزمایشات تشخیصی خاص) در بخش موجود است و پرسنل از آن آگاهی داشته و طبق آن عمل می کنند.  (مصاحبه، مستند و مشاهده)</t>
  </si>
  <si>
    <t>عوامل مستعد کننده DVT، زخم فشاری(قبل، حین بستری و حین انتقال) و سقوط  در طی بررسی بیماران کنترل و ثبت می شود. (سه مورد از بیماران كنترل گردند).  (مصاحبه، مستند و مشاهده)</t>
  </si>
  <si>
    <t>در نظر گرفتن  ابزار معتبر پیش بینی عوامل فوق، ارزیابی گزارش پرستاری و برگه ارزیابی، آگاهی پرسنل از نحوه گزارش موارد اتفاق افتاده</t>
  </si>
  <si>
    <t>* (استانداردهای فضای اتاق ایزوله در حیطه فضای فیزیکی قابل بررسی می باشد)</t>
  </si>
  <si>
    <t>داروهای مخدر، آنتی دوت ها و داروهای پرخطر در گنجه مخصوص طبق دستورالعملهای ابلاغی وزارتی نگهداری می گردد و پرسنل از آن اطلاع دارند. (مشاهده)</t>
  </si>
  <si>
    <t>اصول ثبت صحیح اقدامات پرستاری( گزارش پرستاری) از طرف مدیریت پرستاری به بخش ابلاغ شده و پرسنل از آن آگاهی داشته و طبق آن عمل می کنند.(مصاحبه، مستند و مشاهده)</t>
  </si>
  <si>
    <t xml:space="preserve">(ارزیابی پرونده ها از نظر ثبت صحیح اقدامات پرستاری) </t>
  </si>
  <si>
    <r>
      <t>روش اجرایی</t>
    </r>
    <r>
      <rPr>
        <b/>
        <sz val="12"/>
        <color theme="1"/>
        <rFont val="B Nazanin"/>
        <charset val="178"/>
      </rPr>
      <t xml:space="preserve">  دستورات تلفنی و شفاهی تدوین شده و پرسنل از آن آگاهی داشته و بر اساس آن عمل می کنند. (مصاحبه، مستند و مشاهده)</t>
    </r>
  </si>
  <si>
    <t xml:space="preserve">(ارزیابی پرونده ها ی بیماران) </t>
  </si>
  <si>
    <t>پرسنل از آخرین گایدلاین احیای قلبی ریوی آگاهی داشته و طبق آن عمل می کنند.  (مصاحبه، مستند و مشاهده)</t>
  </si>
  <si>
    <t>(بررسی برنامه ماهانه احیاء  وشرح وظایف تیم احیاء)</t>
  </si>
  <si>
    <t>پرسنل از موازین شرعی، اخلاقی و حرفه ای مراقبت های پایان حیات و دادن خبر بد به همراهان (Breaking Bad News) آگاهی داشته و رعایت می کنند. (مصاحبه، مستند و مشاهده)</t>
  </si>
  <si>
    <t>پرسنل از شرایط اطلاع مرگ مغزي به مراكز مربوطه اطلاع دارند و شماره تماسهاي لازم در دسترس مي باشد. (مصاحبه، مستند و مشاهده)</t>
  </si>
  <si>
    <t>فهرست توانمندی های مورد نیاز برای انجام اولیه مهارت های (عمومی و اختصاصی و ارتباطی) و تصدی مسئولیت های شغلی، برای پرستاران بخش  تدوین  شده و به روز است. (مستند)</t>
  </si>
  <si>
    <t>تدوین فهرست توانمندی های مورد نیاز برای انجام وظایف و تصدی مسئولیت های شغلی، ارزیابی توانمندی های مورد نیاز برای انجام وظایف و تصدی مسئولیت شغلی</t>
  </si>
  <si>
    <t>سرپرستار از نحوه برآورد نیرو آگاهی داشته و در برنامه نویسی آخرین دستورالعمل های ابلاغی رعایت شده است و براي مواردي كه نياز به حضور اورژانسي پرسنل، خارج از ليست نوبت شبانه روزي است، برنامه ريزي انجام شده است.  (مصاحبه، مستند و مشاهده)</t>
  </si>
  <si>
    <t xml:space="preserve">تقسیم بیماران در هر شیفت بر اساس سطوح مراقبتی و به روش مراقبت موردی در بخش انجام و ثبت می گردد.  (مصاحبه، مستند و مشاهده) </t>
  </si>
  <si>
    <t>امکـــــانـات ، تجهیزات وتسهیـــلات</t>
  </si>
  <si>
    <t>مانیتورینگ مرکزی، خط hot line و جعبه هشدار گازهای طبی در ایستگاه پرستاری موجود است. (مشاهده)</t>
  </si>
  <si>
    <t>دربخش های ویژه امکان انجام دیالیز بر بالین، بدون نیاز به انتقال بیمار میسر است. (مشاهده و مستندات)</t>
  </si>
  <si>
    <t>وجود دستگاه همودیالیز سالم در بخش مراقبت ویژه، حضور یا اخذ مشاوره از پزشک فوق تخصص نفرولوژی یا متخصص داخلی آموزش دیده  یا پزشک فوق تخصص مراقبت های ویژه برای تجویز مناسب همودیالیز</t>
  </si>
  <si>
    <t>در بخش های ویژه امکان انجام خدمات تشخیصی (سونوگرافی، اکوکاردیوگرافی و رادیوگرافی) بر بالین، بدون نیاز به انتقال بیمار میسر است. (مشاهده و مستندات)</t>
  </si>
  <si>
    <t>(وجود دستگاه سونوگرافی پرتابل سالم، وجود دستگاه اکوکاردیوگرافی پرتابل سالم، وجود دستگاه رادیوگرافی پرتابل سالم)</t>
  </si>
  <si>
    <r>
      <t xml:space="preserve">در کنسول بالای تخت امکاناتی شامل تابلوی مشخصات بالای سر بیمار، </t>
    </r>
    <r>
      <rPr>
        <b/>
        <u/>
        <sz val="12"/>
        <color theme="1"/>
        <rFont val="B Nazanin"/>
        <charset val="178"/>
      </rPr>
      <t>دو عدد</t>
    </r>
    <r>
      <rPr>
        <b/>
        <sz val="12"/>
        <color theme="1"/>
        <rFont val="B Nazanin"/>
        <charset val="178"/>
      </rPr>
      <t xml:space="preserve"> خروجی VAC، </t>
    </r>
    <r>
      <rPr>
        <b/>
        <u/>
        <sz val="12"/>
        <color theme="1"/>
        <rFont val="B Nazanin"/>
        <charset val="178"/>
      </rPr>
      <t>دو عدد</t>
    </r>
    <r>
      <rPr>
        <b/>
        <sz val="12"/>
        <color theme="1"/>
        <rFont val="B Nazanin"/>
        <charset val="178"/>
      </rPr>
      <t xml:space="preserve"> O2، خروجی هوای فشرده </t>
    </r>
    <r>
      <rPr>
        <b/>
        <u/>
        <sz val="12"/>
        <color theme="1"/>
        <rFont val="B Nazanin"/>
        <charset val="178"/>
      </rPr>
      <t>1 عدد</t>
    </r>
    <r>
      <rPr>
        <b/>
        <sz val="12"/>
        <color theme="1"/>
        <rFont val="B Nazanin"/>
        <charset val="178"/>
      </rPr>
      <t>، پریز برق( حد</t>
    </r>
    <r>
      <rPr>
        <b/>
        <u/>
        <sz val="12"/>
        <color theme="1"/>
        <rFont val="B Nazanin"/>
        <charset val="178"/>
      </rPr>
      <t>اقل 4-12</t>
    </r>
    <r>
      <rPr>
        <b/>
        <sz val="12"/>
        <color theme="1"/>
        <rFont val="B Nazanin"/>
        <charset val="178"/>
      </rPr>
      <t>)، سوکت، Nursing Call، پایه نگهدار پمپ تزریق، آویز سرم و نور مناسب هر تخت و فلومتر سالم  موجود می باشد. (مشاهده)</t>
    </r>
  </si>
  <si>
    <t>یخچال دارویی مجزا (به همراه ترمومتر و لیست داروهای یخچالی بخش) و پروتکل نحوه نگهداری داروهای تزریقی در بخش وجود دارد. (مشاهده)</t>
  </si>
  <si>
    <t>ترالی اورژانس براساس آخرین استاندارد مجهز شده است. مستندات نشان می دهند که پرستار مسئول از آماده، کامل و به روز بودن داروها و امکانات ترالی اورژانس، اطمینان حاصل می کند. (مشاهده)</t>
  </si>
  <si>
    <t>کلیه تجهیزات و داروهای مورد نیاز بیمار از طریق بیمارستان تهیه می گردد. (مشاهده و مستندات)</t>
  </si>
  <si>
    <t>دستگاه ABG یا وجود سیستمPTS  جهت ثبت و انتقال نمونه گازهای خونی و در صورت امکان انجام تست های انعقادی در بخش های ویژه موجود است. (مشترک بین چند بخش ویژه) (مشاهده)</t>
  </si>
  <si>
    <t>آسانسور تخت رو مجاور درب ورودی بخش ویژه موجود است. (مشاهده)</t>
  </si>
  <si>
    <t>تاریخ مصرف دارو، ملزومات مصرفی و اتصالات بیمار کنترل شده و در زمان مقرر طبق دستورالعمل های ابلاغی تعویض/ امحاء می شوند. (مشاهده)</t>
  </si>
  <si>
    <t>انفوزیون هاي مهم و پرخطر )از قبیلTNG ، دوپامین، انسولین، هپارین، آرامبخش ها، مخدرها و...) با استفاده از پمپ انفوزیون انجام مي شوند .</t>
  </si>
  <si>
    <t>امکانات مهمی از قبیل ونتیلاتور، دفیبریلاتور با مانیتورینگ قلبی، دستگاه پالس اکسی متری دارای مانیتور مجزا، و پرستار آموزش دیده برای انتقال بیماران حاد و بحرانی وجود دارد. (مشاهده)</t>
  </si>
  <si>
    <t>تخت سه شکن سالم و ونتیلاتور با تهویه تهاجمی و غیر تهاجمی به ازای هر تخت موجود است. (مشاهده)</t>
  </si>
  <si>
    <t>در بخش ترالی Air Way Management شامل نبولایزر/ بخور و ... موجود می باشد. (مشاهده)</t>
  </si>
  <si>
    <t>وجود برونکوسکوپ برای بخش های ویژه آموزشی و ارجاعی لازم است. (مشاهده)</t>
  </si>
  <si>
    <t xml:space="preserve">در بیمارستان های غیرآموزشی غ ق ا می باشد. </t>
  </si>
  <si>
    <t>سایر تجهیزات بخش شامل:
پاراوان سربی حداقل دوعدد، پمپ انفوزیون سالم به ازای هر تخت حداقل 2 عدد، ساکشن پرتابل سالم، کپسول اکسیژن پرتابل،  اتصالات پیس اکسترنال سالم، برانکارد مجهز به کپسول اکسیژن و بد ساید،  تشک مواج سالم به ازاء هر تخت یک عدد و نگاتوسکوپ سالم در بخش موجود است. (مشاهده)</t>
  </si>
  <si>
    <t>در پیش ورودی بخش، روشویی و هندراب نصب شده است و دارای قفسه کفش، ماسک و وسایل گانینگ می باشد. (مشاهده)</t>
  </si>
  <si>
    <t>فضای بخش محصور می باشد و ارتباط بخش مراقبت ویژه با بخش های درمانی ازجمله اتاق عمل، اورژانس و بخش های بستری و فضاهای تشخیصی مناسب می باشد. (مشاهده)</t>
  </si>
  <si>
    <t>فضای هر تخت بستری 12 مترمربع بوده و به وسیله پرده جداکننده جداسازی شده است و حریم و خلوت بیمار حین انجام کلیه اقدامات درمانی و مراقبتی حفظ می شود. (مشاهده)</t>
  </si>
  <si>
    <t>ایستگاه پرستاری اشرافیت مناسبی به فضای بستری بیماران دارد. (مشاهده)</t>
  </si>
  <si>
    <t>اتاق دارو و کار تمیز، فضای نگهداری ملافه و رخت تمیز همجوار ایستگاه پرستاری موجود است. (مشاهده)</t>
  </si>
  <si>
    <t xml:space="preserve"> وجود حداقل یک اتاق ایزوله عفونی با ظرفیت 3 تا 7 تخت بستری با شرایط استاندارد (فشار منفی، دارای  پیش ورودی  سرویس و حمام ، مجهز به امکانات گانینگ) (مشاهده)</t>
  </si>
  <si>
    <t>فضای پارک تجهیزات پزشکی حدالامکان با دسترسی فوری به فضای بستری، رادیولوژی سیار، ساکشن سیار، ترالی احیاء) و انبار تجهیزات و وسایل مصرفی بصورت جداگانه وجود دارد. (مشاهده)</t>
  </si>
  <si>
    <t>اتاق پزشک مقیم و اتاق استراحت پزشک در فضای کنترل شده بخش در ارتباط سریع وآسان به فضای بستری بیماران موجود است. (مشاهده)</t>
  </si>
  <si>
    <t>اتاق سرپرستار و رئیس بخش موجود است. (مشاهده)</t>
  </si>
  <si>
    <t>اتاق استراحت کارکنان در قسمت کنترل شده و فضای رختکن پرسنل مجهز به سرویس های بهداشتی در قسمت کنترل نشده بخش موجود است. (مشاهده)</t>
  </si>
  <si>
    <t>وجود اتاق کار کثیف به همراه پیش ورودی،  وجود تی شویی به صورت مجزا در مجاورت آن و جمع آوری وسایل کثیف در قسمت کنترل نشده موجود است. (مشاهده)</t>
  </si>
  <si>
    <t>حمام با درب تخت رو (برای بیماران کمایی) به همراه سرویس بهداشتی با امکان ورود ویلچر جهت بیماران (درفضای کنترل شده) موجود است. (مشاهده)</t>
  </si>
  <si>
    <t>وجود راهرو مشاهده یا فضای انتظار همراهان مجهز به مانیتورینگ موجود است. (مشاهده)</t>
  </si>
  <si>
    <t>طراحی  مناسب روشنایی فضای بستری (عدم تابش نور مستقیم  به بیماران و ترجیحاً استفاده ازچراغ موضعی کنسول) (مشاهده)</t>
  </si>
  <si>
    <t>دیوار ها و مصالح مقاوم در برابر آتش سوزی  بوده و از  مصالح دودزا در صورت بروز سوختگی استفاده نشده است. (مشاهده)</t>
  </si>
  <si>
    <t>تخصصی بخش ICU</t>
  </si>
  <si>
    <r>
      <t xml:space="preserve">مراقبت هاي پرستاري كامل از بیماران بیهوش و بي حركت توسط پرستاران و كمک بهیاران انجام مي شود. (فیدینگ، انجام دهانشویه، ساكشن ترشحات ، شستشوي پرینه، پانسمان محل هاي </t>
    </r>
    <r>
      <rPr>
        <b/>
        <sz val="12"/>
        <color rgb="FF000000"/>
        <rFont val="B Nazanin"/>
        <charset val="178"/>
      </rPr>
      <t xml:space="preserve">رگ گیری ، مراقبت از چشمها، تغییر </t>
    </r>
    <r>
      <rPr>
        <b/>
        <sz val="12"/>
        <color theme="1"/>
        <rFont val="B Nazanin"/>
        <charset val="178"/>
      </rPr>
      <t>پوزیشن و بهداشت فردي)  (مصاحبه، مستند و مشاهده)</t>
    </r>
  </si>
  <si>
    <t>شستشو و ضدعفونی ونتیلاتور و سایر دستگاهها  بصورت اصولی و طبق روش اجرایی تدوین شده انجام می گیرد. (مصاحبه و مشاهده)</t>
  </si>
  <si>
    <t>پرستاران در مورد نحوه کارکرد دستگاه ونتیلاتور، تنظیمات ابتدایی آن، مراقبت از لوله تراشه و تراکئوستومی، مراقبت های بعد از Weaning، اصول صحیح ساکشن کردن بیمار و عوارض ساکشن تراکیال از جمله پنومونی و... آگاهی دارند و در گزارش های پرستاری به درستی ثبت کرده اند.  (مصاحبه، مستند و مشاهده)</t>
  </si>
  <si>
    <t>میزان آگاهی و عملکرد پرستاران در مورد اصول صحیح محاسبات دارویی، تهیه و رقیق نمودن، نگهداری، اثرات و عوارض جانبی داروها با هم منطبق است.  (مصاحبه، مستند و مشاهده)</t>
  </si>
  <si>
    <t>میزان آگاهی و عملکرد پرستاران در مورد اصول صحیح خون گیری شریانی، تحلیل نتایج آزمایش گازهای خون شریانی و سایر آزمایش های خونی معمول با هم منطبق است.  (مصاحبه، مستند و مشاهده)</t>
  </si>
  <si>
    <t>خط مشی  نحوه مراقبت از بیماران بی قرار (مهار فیزیکی و شیمیایی  بیمار) در بخش های ویژه تدوین شده و پرسنل از آن آگاهی داشته و طبق آن عمل می کنند.  (مصاحبه، مستند و مشاهده)</t>
  </si>
  <si>
    <t>پرستاران بر حسب مورد و تخصص بخش، در مورد نحوه مراقبت پرستاری از بیماران دارای چست تیوب، CVL، EVD، TPM و سایر اتصالات بیمار اعم از میکروست، آنژیوکت، فیدینگ تیوب، سوند ها و لوله های تنفسی آگاهی دارند و مطابق با دستورالعمل اجرا می کنند.  (مصاحبه، مستند و مشاهده)</t>
  </si>
  <si>
    <t>پرستاران در مورد استقرار سیستم هموویژلانس، ترانسفوزیون خون و فراورده های خونی، عوارض حین و بعد از ترانسفوزیون، اقدامات و مراقبت های لازم در بروز عوارض آگاهی داشته و به درستی ثبت می کنند.  (مصاحبه، مستند و مشاهده)</t>
  </si>
  <si>
    <t>پزشک و پرستار آموزش های لازم بر اساس حداقل های آموزشی بدو ورود و حین بستری  را به شیوه های ساده و قابل درک به بیمار و همراهان وی ارائه نموده و در گزارش پرستاری ثبت می کنند.  (مصاحبه، مستند و مشاهده)</t>
  </si>
  <si>
    <t xml:space="preserve">ارزیابی پرونده ها از نظر آموزش های ارائه شده، مصاحبه با بیماران، بررسی مستندات اثربخشی آموزشی در بخش مربوطه </t>
  </si>
  <si>
    <t>فیزیوتراپی اندام ها و قفسه سینه در بیماران تحت ونتیلاتور، همی/کوادری پلژی و بیماران با سطح هوشیاری پایین توسط پرستاران و یا کارشناس فیزیوتراپی به صورت مداوم انجام می شود. (مصاحبه، مستند و مشاهده)</t>
  </si>
  <si>
    <t>در صورت بروز زخم فشاری، مراقبت تخصصی و بررسی پاسخ به درمان به عمل آمده و آموزش هاي ضروري به بیمار و خانواده آن حین انتقال یا ترخیص صورت مي گیرد (مشاهده بیماران دارای زخم فشاری و بررسی مستندات در پرونده آنها). 
پرسنل از اصول مراقبت از پوست، ارزیابی اولیه و مستمر از نظر بروز صدمات فشاری، وضعیت(Position) مناسب بیمار بر حسب مورد، پیگیری درمان و انجام مراقبت تخصصی از زخم ها آگاهی دارند. (مصاحبه، مستند و مشاهده)</t>
  </si>
  <si>
    <t>طی بررسی مستمر توسط پرستاران، نیازهای بیماران بستری شناسایی شده و اقدامات مناسب با نیازهای بیماران انجام و در گزارش پرستاری ثبت می شود. (مصاحبه، مستند و مشاهده)</t>
  </si>
  <si>
    <t>توالی منظم گزارش نویسی پرستاری در ICU، سیر بهبودی (پیشرفت یا پسرفت بهبودی) بیماران را نشان می دهد. (مستند)</t>
  </si>
  <si>
    <t>تخصصی بخش ccu</t>
  </si>
  <si>
    <r>
      <t xml:space="preserve">مراقبت هاي پرستاري كامل از بیماران بیهوش و بي حركت توسط پرستاران و كمک بهیاران انجام مي شود. (فیدینگ، انجام دهانشویه، ساكشن ترشحات ، شستشوي پرینه، پانسمان محل هاي </t>
    </r>
    <r>
      <rPr>
        <b/>
        <sz val="12"/>
        <color rgb="FF000000"/>
        <rFont val="B Nazanin"/>
        <charset val="178"/>
      </rPr>
      <t xml:space="preserve">رگ گیری، مراقبت از چشم ها، تغییر </t>
    </r>
    <r>
      <rPr>
        <b/>
        <sz val="12"/>
        <color theme="1"/>
        <rFont val="B Nazanin"/>
        <charset val="178"/>
      </rPr>
      <t>پوزیشن و بهداشت فردي و...) (مصاحبه و مشاهده)</t>
    </r>
  </si>
  <si>
    <t>پرستار از بیماری های قلبی(پریکاردیت، افیوژن پریکارد، تامپوناد قلبی و...)آگاهی دارد. (مصاحبه و مشاهده)</t>
  </si>
  <si>
    <t>پرستارریتم قلبی طبیعی را شناخته و از روشهای تشخیص و درمان آریتمی ها آگاهی دارد. (مصاحبه و مشاهده)</t>
  </si>
  <si>
    <t>پرستار از نحوه صحیح تزریق داروی ترومبولیتیک و عوارض جانبی آن اطلاع دارد و طبق آن عمل می کند. (مصاحبه و مشاهده)</t>
  </si>
  <si>
    <t>پرستار از مراقبت های بیمار مبتلا به آنژین صدری، MI، نارسائی قلبی و ادم ریه  آگاهی دارد  و طبق آن عمل می کند. (مصاحبه و مشاهده)</t>
  </si>
  <si>
    <t>پرستار از مراقبت های بیمار مبتلا به شوک کاردیوژنیک و نارسائی حاد کلیه آگاهی دارد و طبق آن عمل می کند. (مصاحبه و مشاهده)</t>
  </si>
  <si>
    <t>پرستاردر مورد مراقبت های قبل و بعد بیمار تحت آنژیوپلاستی / آنژیوگرافی آگاهی دارد و طبق آن عمل می کند. (مصاحبه و مشاهده)</t>
  </si>
  <si>
    <t xml:space="preserve">پرستار در مورد مراقبت از بیمار تحت بالون پمپ و ضربان ساز آگاهی داشته و طبق آن عمل می کند. (مصاحبه و مشاهده) </t>
  </si>
  <si>
    <t>چست لیدهای متصل به بیمار، به لحاظ مراقبت از پوست روزانه تعویض می گردد. (مصاحبه و مشاهده)</t>
  </si>
  <si>
    <t>پرستار مراقبت های حین تجویز داروهای ترومبولیتیک آگاهی دارد و مطابق با آن عمل می کند. (مصاحبه و مشاهده)</t>
  </si>
  <si>
    <t>مراقبت ویژه</t>
  </si>
  <si>
    <t>فرآیند کار با بیماران عفونی  و جداسازی بیماران عفونی تدوین شده و طبق آن عمل مي شود. (مصاحبه، مستند و مشاهده)</t>
  </si>
  <si>
    <t xml:space="preserve">:سایر موارد قابل بررسی </t>
  </si>
  <si>
    <t xml:space="preserve">مراقبت ویژه </t>
  </si>
  <si>
    <t xml:space="preserve">تخصصی پرستاران ICU جراحی قلب </t>
  </si>
  <si>
    <r>
      <t xml:space="preserve">تعیین اجزاء </t>
    </r>
    <r>
      <rPr>
        <b/>
        <sz val="12"/>
        <color rgb="FF000000"/>
        <rFont val="Calibri"/>
        <family val="2"/>
        <scheme val="minor"/>
      </rPr>
      <t>ECG (P-Q-R-S-T</t>
    </r>
    <r>
      <rPr>
        <b/>
        <sz val="12"/>
        <color rgb="FF000000"/>
        <rFont val="B Nazanin"/>
        <charset val="178"/>
      </rPr>
      <t>-</t>
    </r>
    <r>
      <rPr>
        <b/>
        <sz val="12"/>
        <color rgb="FF000000"/>
        <rFont val="Times New Roman"/>
        <family val="1"/>
      </rPr>
      <t>…</t>
    </r>
    <r>
      <rPr>
        <b/>
        <sz val="12"/>
        <color rgb="FF000000"/>
        <rFont val="B Nazanin"/>
        <charset val="178"/>
      </rPr>
      <t>) ،</t>
    </r>
  </si>
  <si>
    <r>
      <t>تعیین تعدادضربان قلب از روی</t>
    </r>
    <r>
      <rPr>
        <b/>
        <sz val="12"/>
        <color rgb="FF000000"/>
        <rFont val="Calibri"/>
        <family val="2"/>
        <scheme val="minor"/>
      </rPr>
      <t>EKG</t>
    </r>
  </si>
  <si>
    <t>تعیین ریتم قلب و انواع آریتمی ها (بطنی و دهلیزی)</t>
  </si>
  <si>
    <t>تعیین اختلالات هدایتی (انواع بلوک ها )</t>
  </si>
  <si>
    <r>
      <t xml:space="preserve">تعیین ایسکمی ،ضایعه و </t>
    </r>
    <r>
      <rPr>
        <b/>
        <sz val="12"/>
        <color rgb="FF000000"/>
        <rFont val="Calibri"/>
        <family val="2"/>
        <scheme val="minor"/>
      </rPr>
      <t>MI</t>
    </r>
  </si>
  <si>
    <t xml:space="preserve">تعیین اتساع دهلیزی ، هیپرتروفی بطنی   </t>
  </si>
  <si>
    <r>
      <t xml:space="preserve">تغییرات </t>
    </r>
    <r>
      <rPr>
        <b/>
        <sz val="12"/>
        <color rgb="FF000000"/>
        <rFont val="Calibri"/>
        <family val="2"/>
        <scheme val="minor"/>
      </rPr>
      <t>EKG</t>
    </r>
    <r>
      <rPr>
        <b/>
        <sz val="12"/>
        <color rgb="FF000000"/>
        <rFont val="B Nazanin"/>
        <charset val="178"/>
      </rPr>
      <t xml:space="preserve"> و اختلالات الکترولیتی</t>
    </r>
  </si>
  <si>
    <t xml:space="preserve">دارو درمانی آریتمی ها </t>
  </si>
  <si>
    <t>میزان آگاهی و عملکرد پرستاران  مرتبط با کنترل همودینامیک (تهاجمی و غیر تهاجمی)</t>
  </si>
  <si>
    <t>کنترل فشار خون غیرتهاجمی (NIBP)</t>
  </si>
  <si>
    <t>کنترل فشار خون تهاجمی (IBP)</t>
  </si>
  <si>
    <t xml:space="preserve">کمک در کار گذاری کاتترهای شریانی و وریدهای مرکزی </t>
  </si>
  <si>
    <t>کنترل فشار خون شریان ریوی (PAWP) و فشار ورید مرکزی (CVP)</t>
  </si>
  <si>
    <t xml:space="preserve">تنظیم Zero کردن و کالیبراسیون ترانس دیوسر </t>
  </si>
  <si>
    <t xml:space="preserve">تعیین اشکال امواج فشارهای نرمال </t>
  </si>
  <si>
    <t xml:space="preserve">تفسیر وضعیت همودینامیک بیمار </t>
  </si>
  <si>
    <t xml:space="preserve">کنترل عوارض مانیتورینگ همودینامیکی غیر تهاجمی </t>
  </si>
  <si>
    <t>میزان آگاهی و عملکرد پرستاران  مرتبط با پیس میکر</t>
  </si>
  <si>
    <t xml:space="preserve">تنظیم و کاربری پیس میکر اکسترنال </t>
  </si>
  <si>
    <t>دانش و مهارت تعویض باطری ژنراتور پیس میکر موقت</t>
  </si>
  <si>
    <t>دانش و مهارت وصل ژنراتور موقت به الکترود پیس میکر اپیکاردیال</t>
  </si>
  <si>
    <t xml:space="preserve">تنظیم و استفاده از پیس میکر موقت اپی کاردیال </t>
  </si>
  <si>
    <t>تنظیم و استفاده از پیس میکر موقت اندوکاردیال (داخل وریدی)</t>
  </si>
  <si>
    <t>کنترل کارکرد و عوارض پیس میکر از روی ECG</t>
  </si>
  <si>
    <t xml:space="preserve">کمک در اجرای پروسیجر ها </t>
  </si>
  <si>
    <t xml:space="preserve">آماده سازی وسایل و کمک در در انجام پریکاردیوسنتز </t>
  </si>
  <si>
    <t>آماده سازی وسایل و کمک در در انجام توراکوسنتز</t>
  </si>
  <si>
    <t xml:space="preserve">آماده سازی وسایل و کمک در انجام کارگذاری کاتتر دیالیز </t>
  </si>
  <si>
    <t xml:space="preserve">آماده سازی وسایل و کمک در در انجام کارگذاری بالن پمپ داخل آئورتی  </t>
  </si>
  <si>
    <t>میزان آگاهی و عملکرد پرستاران  مرتبط با پمپ داخل آئورتی (IABP)</t>
  </si>
  <si>
    <t xml:space="preserve">آشنایی با نحوه ی کار IABPو تنظیم و کاربرد دستگاه </t>
  </si>
  <si>
    <t>مراقبت از بیمار تحت IABP</t>
  </si>
  <si>
    <t xml:space="preserve">آشنایی با عوارض  IABP  و کنترل عوارض </t>
  </si>
  <si>
    <t xml:space="preserve">میزان آگاهی و عملکرد پرستاران  مرتبط با مراقبت های بعد از اعمال جراحی قلب </t>
  </si>
  <si>
    <t xml:space="preserve">مراقبت های عمومی بعد از جراحی قلب (تحویل گرفتن بیمار از اتاق عمل ، انجام اعمال مراقبتی بعد از پذیرش شامل مانیتورینگ قلبی، فشار خون و CVP،
 ونتیلاسیون ،کنترل کارکرد لوله های سینه ، سوند مثانه و معده ، گرفتن ECG و CXR وABG ، تنظیم مختصات ونتیلاتور ، اخذ خون جهت آزمایشات </t>
  </si>
  <si>
    <t>مراقبت از بیمار بعد از عمل جراحی CABG</t>
  </si>
  <si>
    <t>مراقبت از بیمار بعد از عمل جراحی دریچه</t>
  </si>
  <si>
    <t>مراقبت از بیمار بعد از عمل جراحی دیسکسیون آئورت</t>
  </si>
  <si>
    <t>مراقبت از بیمار بعد از عمل جراحی ROSS</t>
  </si>
  <si>
    <t>مراقبت از بیمار بعد از عمل جراحی بنتال</t>
  </si>
  <si>
    <t>مراقبت از بیمار بعد از عمل جراحی اندارترکتومی</t>
  </si>
  <si>
    <t xml:space="preserve">مراقبت از بیمار بعد از عمل جراحی توده های قلبی </t>
  </si>
  <si>
    <t>مراقبت از بیمار بعد از عمل جراحی اختلالات مادرزادی قلبی</t>
  </si>
  <si>
    <t xml:space="preserve">مدیاستینیت و مراقبت های مربوطه </t>
  </si>
  <si>
    <t xml:space="preserve">میزان آگاهی و عملکرد پرستاران  مرتبط با کنترل عوارض جراحی های قلبی </t>
  </si>
  <si>
    <t>خونریزی ها</t>
  </si>
  <si>
    <t xml:space="preserve">آریتمی ها </t>
  </si>
  <si>
    <t xml:space="preserve">ارست قلبی </t>
  </si>
  <si>
    <t xml:space="preserve">افیوزن پریکارد و تامپوناد قلبی </t>
  </si>
  <si>
    <t xml:space="preserve">اختلالات عملکردی قلبی </t>
  </si>
  <si>
    <t>سندرم بعد از پریکاردیوتومی</t>
  </si>
  <si>
    <t xml:space="preserve">مغزی - عصبی </t>
  </si>
  <si>
    <t xml:space="preserve">گوارشی </t>
  </si>
  <si>
    <t xml:space="preserve">کلیوی </t>
  </si>
  <si>
    <t xml:space="preserve">ریوی </t>
  </si>
  <si>
    <t xml:space="preserve"> عفونت (استرنوم و پا)</t>
  </si>
  <si>
    <t xml:space="preserve">میزان آگاهی و عملکرد پرستاران  مرتبط با باز کردن اورژانسی سینه  </t>
  </si>
  <si>
    <t>آماده کردن وسایل (ست کاردیاک ارست )</t>
  </si>
  <si>
    <t xml:space="preserve">همراهی و کمک در استفاده از وسایل و تجهیزات برای باز کردن سینه </t>
  </si>
  <si>
    <t>سایر موارد</t>
  </si>
  <si>
    <t>میزان آگاهی و عملکرد پرستاران  مرتبط با الکترو کاردیوگرافی (EKG)</t>
  </si>
  <si>
    <r>
      <t xml:space="preserve">دانشگاه علوم پزشکی و خدمات بهداشتی درمانی تبریز
</t>
    </r>
    <r>
      <rPr>
        <sz val="12"/>
        <color rgb="FFFF0000"/>
        <rFont val="B Titr"/>
        <charset val="178"/>
      </rPr>
      <t>چک لیست ارزیابی بخش NICU و نوزادان</t>
    </r>
  </si>
  <si>
    <t xml:space="preserve"> خط مشی نحوه و اندیکاسیون های پذیرش و ترخیص  نوزادان در بخش های ویژه با حداقل های مورد انتظارو پس از انجام  مشاوره  های لازم و تایید رییس بخش تدوین شده و کارکنان از آن آگاهی دارند و بر اساس آن عمل می نمایند. </t>
  </si>
  <si>
    <t xml:space="preserve">دستور العمل  نحوه واندیکاسیون های اعزام و انتقال موقت  نوزاد جهت اخذ خدمات خارج از بیمارستان با حداقلهای مورد انتظار تدوین شده و کارکنان از آن آگاهی دارند و بر اساس آن عمل می نمایند. </t>
  </si>
  <si>
    <t xml:space="preserve"> خط مشی مراقبت فیزیولوژیک و مانیتورینگ مداوم نوزادان  بد حال با حداقل های مورد انتظار تدوین شده و کارکنان از آن آگاهی دارند و بر اساس آن عمل می نمایند.</t>
  </si>
  <si>
    <t>جایگاه رهبری بالینی در بخشهای ویژه تعریف شده است و براساس آن عمل میشود.مشخص بودن مسئولیت هدایت و رهبری بالینی بیماران ویزیت روزانه بیماران بخشهای ویژه وثبت تاریخ وساعت ومهر وامضاء پزشک  ثبت پیشرفت بیماری توسط پزشک معالج یا پزشک متخصص مقیم بخش ویژه هدایت اقدامات تشخیصی درمانی و مشاوره ها توسط رهبر بالینی مشخص (پزشک معالج یا متخصص مقیم بخش ویژه) در کلیه شیفت ها انجام اولین ویزیت بیمار توسط پزشک معالج یا پزشک متخصص مقیم بخش ویژه در محدوده زمانی تعیین شده با توجه به شرایط بالینی بیمار ( ویژه بخش NICU)</t>
  </si>
  <si>
    <t>در بخش مراقبتهای ویژه پزشکان متخصص طبق دستورالعمل ابلاغی به صورت شبانه روزی مقیم هستند و بر اساس وظایف محوله فعالیت می نمایند.تنظیم برنامه شبانه روزی جهت حضور پزشکان متخصص مقیم بخش ویژه،.اطلاع پزشکان متخصص مقیم بخش ویژه وحضور پزشکان متخصص مقیم بخش ویژه مطابق برنامه مکتوب در.  تعیین پزشک جانشین درصورت نبود پزشک با اطلاع به بیمارستان وبخش ( ویژه بخش NICU)</t>
  </si>
  <si>
    <t>ارزیابی اولیه نوزاد طبق دستورالعمل ابلاغی انجام شده و فرم ارزیابی اولیه توسط  پرستاردرمحدوده زمانی تعیین شده به طورکامل و صحیح تکمیل شده است ابلاغ محدوده زمانی اولین ارزیابی در بخش های ویژه و آگاهی پزشکان وپرستاران از محدوده زمانی اولین ارزیابی نوزاد</t>
  </si>
  <si>
    <t>پرستار بر اساس پاسخ نوزاد به برنامه های مراقبتی و درمانی، ارزیابی مستمر به عمل آورده و در گزارش پرستاری ثبت می کند.</t>
  </si>
  <si>
    <t>ارزیابی و مدیریت درد صورت گرفته و مداخلات مناسب انجام می گیرد.</t>
  </si>
  <si>
    <t>اصول ثبت صحیح اقدامات پرستاری( گزارش پرستاری) از طرف مدیریت پرستاری به بخش ابلاغ شده و پرسنل از آن آگاهی داشته و طبق آن عمل می کنند.(ارزیابی پرونده ها ازنظر ثبت صحیح اقدامات پرستاری)</t>
  </si>
  <si>
    <t xml:space="preserve"> آموزشهای لازم را در زمینه مراقبتهای  بیمارمربوطه توسط به شیوه های ساده وقابل درک به همراهان نوزاد ارائه نموده ودر پرونده ثبت می نماید.در زمان ترخیص در برگ آموزش تکمیل میگردد.</t>
  </si>
  <si>
    <t>پرسنل از آخرین گایدلاین احیای قلبی ریوی آگاهی داشته و طبق آن عمل می کنند. ( بررسی برنامه ماهانه احیا  وشرح وظایف تیم احیا )</t>
  </si>
  <si>
    <t xml:space="preserve">تقسیم  کار پرستاران  با نوزاد در هر شیفت بر اساس سطوح مراقبتی به روش مراقبت موردی در بخش انجام صورت گرفته وطبق آن عمل می شود </t>
  </si>
  <si>
    <t>اصول NIDCAP ( نور، صدا، آشیانه ) در بخش اجرا می‌شود.</t>
  </si>
  <si>
    <t>طراحی  مناسب روشنایی فضای بستری ( عدم تابش نور مستقیم  به  نوزادان وترجیحا" استفاده ازچراغ موضعی کنسول)</t>
  </si>
  <si>
    <t>پیگیری های لازم جهت نوزادان بستری در بخش و پس از ترخیص اجرا می شود( غربالگری تیروئید – مشاوره چشم و ... )</t>
  </si>
  <si>
    <t>میزان آگاهی و انطباق عملکرد پرستاران از: (اصول صحیح محاسبات دارویی، تهیه و رقیق نمودن داروها، نگهداری، اثرات و عوارض جانبی داروها)</t>
  </si>
  <si>
    <t>میزان آگاهی و انطباق عملکرد پرستاران از: (اصول صحیح خونگیری شریانی و وریدی ، تحلیل نتایج آزمایش گازهای خون شریانی و سایر آزمایشهای خونی معمول)</t>
  </si>
  <si>
    <t xml:space="preserve">میزان آگاهی پرستاران از: ( استقرار سیستم هموویژلانس، ترانسفوزیون خون و فراورده های خونی، عوارض حین و بعد از ترانسفوزیون، اقدامات و مراقبت های لازم در بروز عوارض و ثبت صحیح مستندات </t>
  </si>
  <si>
    <t>تجهیزات و امکانات</t>
  </si>
  <si>
    <t>دربخشهای ویژه امکان انجام خدمات تشخیصی( سونوگرافی، اکوکاردیوگرافی و رادیوگرافی) بر بالین، بدون نیاز به انتقال بیمار میسر است.</t>
  </si>
  <si>
    <t>کنسول بالای تخت شامل تابلوی مشخصات بالای سربیمار ، دو عدد خروجی VAC، دو عدد O2، خروجی هوای فشرده  1عدد، پریز برق( حداقل 4-12)، سوکت، ، پایه نگهدار پمپ تزریق ، آویز سرم و نور مناسب هر تخت و فلومتر سالم می باشد.</t>
  </si>
  <si>
    <t>جهت رویت گازهای خونی در سریعترین زمان ، دستگاه ABG در NICU (یا  مشترک بین چند بخش ویژه ) وجود دارد.</t>
  </si>
  <si>
    <t>تاریخ مصرف دارو، ملزومات مصرفی و در زمان مقرر طبق دستورالعمل های ابلاغی تعویض/ امحاء می شوند.</t>
  </si>
  <si>
    <t xml:space="preserve">ونتیلاتور، دفیبریلاتور با مانیتورینگ قلبی، دستگاه پالس اکسی متری دارای مانیتور مجزاوجود دارد </t>
  </si>
  <si>
    <t>جدول NTE بر روی یکی از انکوباتورها در هر سطح وصل بوده و بر اساس آن درجه حرارت نوزاد کنترل می‌شود.</t>
  </si>
  <si>
    <t>انکوباتور پرتابل مجهز و مخصوص برای انتقال نوزاد وجود دارد.( شامل مانیتور، کپسول اکسیژن، میکرونت یا نئوپاف، پمپ انفوزیون...).</t>
  </si>
  <si>
    <t>سایر تجهیزات شامل :ترازوی توزین، ساکشن (با درجه تنظیم شده برای نوزاد)، پمپ سرنگ و انفوزیون، هود، پاراوان سربی حداقل دوعدد، پمپ انفوزیون سالم به ازای هر تخت حداقل 2 عدد، ساکشن پرتابل سالم، کپسول اکسیژن پرتابل، برانکارد مجهز به کپسول اکسیژن و بد ساید،  تشک مواج سالم به ازاء هر تخت یک عدد و نگاتوسکوپ سالم در بخش موجود است .</t>
  </si>
  <si>
    <t>ترمومتر دیواری در بخش نصب شده و دمای بخش در محدوده 25-27 درجه سانتیگراد حفظ می‌شود.</t>
  </si>
  <si>
    <t xml:space="preserve"> دستگاه شیردوش برقی به تعداد کافی  وجود دارد.( تعداد )</t>
  </si>
  <si>
    <t>یخچال مخصوص ذخیره شیر مادر، یخچال مخصوص دارو مجهز به ترمومتر در بخش وجود دارد.</t>
  </si>
  <si>
    <t>صندلی مناسب برای مراقبت آغوشی مادر وجود دارد و KMC به صورت روتین انجام می‌شود.</t>
  </si>
  <si>
    <t>مرکز تغذیه وریدی (TPN) در مرکز وجود دارد و سرمها  و داروها در شرایط استریل در آن مرکز تهیه و به بخشها حمل می‌شود، در غیر اینصورت اتاق درمان یا Clean Zone با امکانات مناسب( هود، تهویه..) در بخش وجود دارد.</t>
  </si>
  <si>
    <t xml:space="preserve">بانک شیر در بیمارستان وجود دارد </t>
  </si>
  <si>
    <t xml:space="preserve">امکانات انجام  continues  KMC برای مادران وجود دارد. </t>
  </si>
  <si>
    <t>سینک شستشوی نوزاد یا وان پرتابل برای حمام نوزاد وجود دارد.</t>
  </si>
  <si>
    <t>ترالی احیاء نوزاد مطابق استاندارد یا  مصوب کمیته مرکز وجود دارد.</t>
  </si>
  <si>
    <t>برای  نوزادان  ست مراقبتی( شامل مانیتور علایم حیاتی، پمپ انفوزیون سرم و سرنگ، ساکشن سانترال، بلندر، هیومدیفایر)  به تعداد کافی وجود دارد.</t>
  </si>
  <si>
    <t>طراحی فضای بستری به صورت (تک تختی/2 و4تختی /فضای بازبستری ) بوده ودارای ابعاد متناسب با طراحی بخش می باشد(7 متر مربع به ازای هر تخت در فضای باز بستری )</t>
  </si>
  <si>
    <t xml:space="preserve">ایستگاه پرستاری مرکزی بخش در حوزه کنترل شده درمرکزیت بخش پیش بینی شده است. </t>
  </si>
  <si>
    <t>اتاق سرپرستار با اشرافیت به فعالیت های ایستگاه پرستاری و فضاهای بستری وجود دارد.</t>
  </si>
  <si>
    <t>اتاق استراحت و رختکن کارکنان در حوزه کنترل نشده وجود دارد.</t>
  </si>
  <si>
    <t>اتاق برای اقامت مادران دارای (سرویس بهداشتی ،حمام، تخت، میز، یخچال، تلفن و سایر امکانات رفاهی )وجود دارد.</t>
  </si>
  <si>
    <t>اتاق شستشوی تجهیزات تنفسی وجود دارد.</t>
  </si>
  <si>
    <t>فضای پارک تجهیزات در ورودی فرعی وانبار تجهیزات وسایل مصرفی بخش بطور جداگانه وجود دارد.</t>
  </si>
  <si>
    <t>امکانات ملاقات والدین با پزشک در بخش های مراقبت ويژه نوزادان وجود دارد</t>
  </si>
  <si>
    <t xml:space="preserve">           و نوزادنNICU</t>
  </si>
  <si>
    <t xml:space="preserve">NICU  نوزادان و </t>
  </si>
  <si>
    <t>امتیاز
 ( 1-2 -0)</t>
  </si>
  <si>
    <t xml:space="preserve">روش ارزیابی و تخصیص امتیاز </t>
  </si>
  <si>
    <t>مستندات</t>
  </si>
  <si>
    <t>اورژانس</t>
  </si>
  <si>
    <t>دسترسی مناسب برای بخش اورژانس وجود دارد.</t>
  </si>
  <si>
    <t xml:space="preserve">وجود تابلو ها و راههای ورودی (۱) تفکیک ورودی آمبولانس از بیماران (۱) </t>
  </si>
  <si>
    <t>دستور العمل بیمارستان ایمن و راهنمای استانداردهای اعتباربخشی</t>
  </si>
  <si>
    <t>پرستار تریاز در تمام شیقتها حضور فعال با برنامه منفک شده از پرسنل اورژانس دارد (حداقل ۵ سال سابقه کار در اورژانس و سطح بندی تریاز بدرستی انجام میشود)</t>
  </si>
  <si>
    <t>مشاهده و بررسی مستندات  (برنامه شیفت و مصاحبه در مورد سابقه  و عملکرد (۱) بررسی چند مورد تریاژ و  وضعیت بیماران حاضر و تایید  سطح (۲)</t>
  </si>
  <si>
    <t>بخشنامه 4۰۰٫4۲۲۱م/ ۱۴۰۰٫۳٫۳ شناسنامه و استاندارد بخش اورژانس</t>
  </si>
  <si>
    <t>کادر انتظامات و نیروی انتظامی مستقر در ورودی بخش اورژانس فعال و نقش موثر در کاهش ازدحام دارند (رضایت کادر درمان و مراجعین بررسی شود)</t>
  </si>
  <si>
    <t>مشاهده و مصاحبه (رضایت کادر درمان ۱ امتیاز رضایت مراجعین 1 امتیاز)</t>
  </si>
  <si>
    <t>استانداردهای اعتباربخشی</t>
  </si>
  <si>
    <t>زنگ فراخوان نگهبان در اتاق ترباز و ایستگاه پرستاری بخش اورژانس موجود است</t>
  </si>
  <si>
    <t>مشاهده (۱) و چک کارایی (۲)</t>
  </si>
  <si>
    <t>وجود فضای انتظار (۱) و وجود امکانات رفاهی (۲)</t>
  </si>
  <si>
    <t xml:space="preserve">مستندسازی خدمات تشخیصی با استفاده از فرم های مصوب ابلاغی صورت میگیرد. </t>
  </si>
  <si>
    <t xml:space="preserve">مشاهده انجام مستند سازی ۱ - درج مهر و امضا پزشک 1 </t>
  </si>
  <si>
    <t>مستندسازی (تکمیل پرونده بیمار) خدمات بستری و سرپایی در بخش اورژانس برابر قوانین ابلاغی انجام میشود.</t>
  </si>
  <si>
    <t xml:space="preserve">مشاهده مستندات حداقل پرونده بستری و ۱ پرونده سرپایی (تعداد صحیح برگه های پرونده (1) و تکمیل اوراق (1) </t>
  </si>
  <si>
    <t xml:space="preserve">بخشنامه 4۰۰٫4۲۲۱م/ ۱۴۰۰٫۳٫۳ شناسنامه و استاندارد بخش اورژانس -استانداردهای اعتبار بخشی </t>
  </si>
  <si>
    <t>ویزیت بیماران سطح ۲ تریاژ حداکثر ۱۰ دقیقه بیماران سطح 3 حداکثر ۲۰ دقیقه سطح 4 حداکثر 60 دقیقه، سطح ۵ حداکثر ۱۲۰ دقیقه انجام می شود.</t>
  </si>
  <si>
    <t xml:space="preserve">اولویت با سطح ۲ می باشد مشاهده و بررسی مستندات </t>
  </si>
  <si>
    <t>دستور العمل اورژانس بیمارستانی</t>
  </si>
  <si>
    <t xml:space="preserve">محدوده زمانی استاندارد انجام مشاوره های پزشکی اورژانس رعایت می شود. </t>
  </si>
  <si>
    <t xml:space="preserve">بررسی مستندات هر مورد ۱ امتیاز (اورژانس زیر ۲ ساعت ) </t>
  </si>
  <si>
    <t>دستور العمل آنکالی  پزشکان و استانداردهای اعتبار بخشی</t>
  </si>
  <si>
    <t xml:space="preserve">گزارش دهی وقایع ناخواسته درمانی طبق دستورالعمل و شیوه نامه نظارتی وزارت متبوع انجام میشود. </t>
  </si>
  <si>
    <t xml:space="preserve">مصاحبه اطلاع از کدهای ۲۸ گانه (۱) ، اطلاع از نحوه گزارش دهی </t>
  </si>
  <si>
    <t xml:space="preserve"> شیوه نامه وقایع ناخواسته درمانی 4۰۰٫۲۹۶۷4م- ۹۶٫۱۲٫۶ </t>
  </si>
  <si>
    <t>اتاق ایزوله عفونی در اورژانس طبق دستور العمل وجود دارد. (دارای پیش ورودی و تمهیدات حفاظت فردی مناسب و تهویه مناسب میباشد)</t>
  </si>
  <si>
    <t xml:space="preserve">مشاهده دارا بودن (۱ امتیاز) منطبق با استانداردها       (۱ امتیاز ) </t>
  </si>
  <si>
    <t xml:space="preserve">بخشنامه 4۰۰٫۲۲۳۱م ۱۴۰۰٫۳٫۳ شناسنامه و استاندارد بخش اورژانس </t>
  </si>
  <si>
    <t>اتاق ایزوله روان در اورژانس طبق دستور العمل وجود دارد. ( دارای استانداردهای جدار و سقف و تاسیسات ایمن و تهویه مناسب میباشد)</t>
  </si>
  <si>
    <t xml:space="preserve">مشاهده دارا بودن (۱ امتیاز)، منطبق با بخشنامه (1 امتیاز) </t>
  </si>
  <si>
    <t xml:space="preserve">در بیمارستانهای با بار مراجعه بیش از ۳۰ هزار بیمار در سال متخصص طب اورژانس و سوپروایزر مقیم در اورژانس حضور دارد </t>
  </si>
  <si>
    <t xml:space="preserve">مستندات، حضور متخصص طب اورژانس در تمام شیفتها (۱) و برنامه سوپروایزر حضور سوپروایزر در تمام شیفتها (۲) </t>
  </si>
  <si>
    <t xml:space="preserve">بخشنامه 4۰۰٫4۲۲۱م/ ۱۴۰۰٫۳٫۳ شناسنامه و استاندارد بخش اورژانس </t>
  </si>
  <si>
    <t xml:space="preserve">برنامه ماهیانه گروه دوم احیاء قلبی ریوی 
بزرگسالان شامل نام و نام خانوادگی جزییات تماس و شیفت کاری نصب بر تابلو اعلانات، اتاق سوپروایزر شیفت اورژانس و اتاق CPR می باشد. 
</t>
  </si>
  <si>
    <t xml:space="preserve">مشاهده مستندات و کنترل حضور اعضاء
</t>
  </si>
  <si>
    <t xml:space="preserve">بخشنامه 4۰۰٫4۲۲۱م/ ۱۴۰۰٫۳٫۳ شناسنامه و استاندارد بخش اورژانس - </t>
  </si>
  <si>
    <t xml:space="preserve">برنامه ماهیانه گروه احیاء قلبی ریوی نوزادان  (شامل نام و نام خانوادگی جزییات تماس و شیفت کاری) نصب بر تابلو اعلانات، اتاق سوپروایزر شیفت اورژانس و اتاق CPR می باشد </t>
  </si>
  <si>
    <t xml:space="preserve">مشاهده مستندات و کنترل حضور </t>
  </si>
  <si>
    <t xml:space="preserve">برنامه ماهیانه گروه احیاء قلبی ریوی بانوان باردار نیازمند مراقبت ویژه شامل نام و نام خانوادگی جزییات تماس و شیفت کاری نصب بر تابلو اعلانات اتاق سوپروایزر شیفت اورژانس و اتاق CPR می باشد. </t>
  </si>
  <si>
    <t xml:space="preserve">بخشنامه ۴۰۰٫۴۲۲۱م ۱۴۰۰٫۳٫۲ شناسنامه و استاندارد بخش اورژانس </t>
  </si>
  <si>
    <t xml:space="preserve">برنامه ماهیانه گروه دوم احیاء قلبی ریوی بزرگسالان شامل نام و نام خانوادگی جزییات تماس و شیفت کاری نصب بر تابلو اعلانات، اتاق سوپروایزر شیفت اورژانس و اتاق CPR می باشد. </t>
  </si>
  <si>
    <t xml:space="preserve">بخشنامه ۴۰۰٫۴۲۲۱م ۴۰۰٫۳٫۳ ۱ شناسنامه و استاندارد بخش اورژانس </t>
  </si>
  <si>
    <t xml:space="preserve">ترالی احیاء در بخش اورژانس و اتاق احیاء 
(بصورت جداگانه) موجود و دارای چیدمان 
استاندارد و داروها و ملزومات احیاء نوزاد میباشد 
</t>
  </si>
  <si>
    <t xml:space="preserve">وجود ترالی جداگانه (۱) ، چیدمان استاندارد و        داروهای احیاء نوزاد (۱) </t>
  </si>
  <si>
    <t xml:space="preserve">منطبق با دستور العمل استاندارد دارویی بخش 
اورژانس سال ۱۴۰۲ ویرایش هشتم 
</t>
  </si>
  <si>
    <t xml:space="preserve">نسبت تعداد نیروی خدمات و بیمار بر به تعداد 
بیمار بستری در اورژانس در زمان بازدید مناسب می باشد. 
</t>
  </si>
  <si>
    <t xml:space="preserve">ممشاهده مستندات ذکر نسبت 
 بصورت میانگین کمتر ازضریب استاندارد (صفر)در نظر گرفته شود .
</t>
  </si>
  <si>
    <t>پرسنل پرستاری بخش اورژانس از نیروهای طرحی با کمتر از ۲ سال سابقه کار نیستند</t>
  </si>
  <si>
    <t>نبود هر دو مورد (۲) وجود یک مورد (1)</t>
  </si>
  <si>
    <t>راهنمای استانداردهای اعتباربخشی</t>
  </si>
  <si>
    <t xml:space="preserve">تعیین تکلیف بیماران بستری در اورزانس در 
محدوده زمانی استاندارد کمتر از 6 ساعت انجام می پذیرد.
</t>
  </si>
  <si>
    <t>حضور ۲ بیمار و بیشتر تعیین تکلیف نشده (0) حضور یک بیمار تعیین تکلیف نشده (۱) تمام بیماران ماندگار بالای ۶ ساعت تعیین تکلیف شده اند.</t>
  </si>
  <si>
    <t>التقال بیماران تعیین تکلیف شده به بخش مربوطه زیر 12 ساعت انجام میشود.</t>
  </si>
  <si>
    <t>حضور ۲ بیمارو بیشتر بستری بالای ۱۲ ساعت و بیشتر (0) حضور یک بیمار بستری بالای ۱۲ ساعت (۱) هیچ بیمار بستری و ماندگار بالای ۱۲ ساعت در اورژانس (۲)</t>
  </si>
  <si>
    <t xml:space="preserve">تخت های سرپایی ( FAST TRACK )در اورژانس با مراجعه بیش از ۱۰ هزار نفر در سال راه اندازی و خدمات ارائه می نماید </t>
  </si>
  <si>
    <t xml:space="preserve">مشاهده (در بیمارستانهای با 3۲ تخت ، اورژانس حداقل دارای 10 تخت و 4 تخت بخش اورژانس به تزریقات سرپایی تخصیص یابد و برای سایر بیمارستانها حداقل 10درصد تعداد تخت های بیمارستان می باشد.)
</t>
  </si>
  <si>
    <t>نسبت پرستار به تعداد بیمار بستری در بخش اورژانس در زمان بازدید مناسب میباشد.</t>
  </si>
  <si>
    <t xml:space="preserve">مشاهده مستندات ذکر نسبت( کمتر از 1/2 - صفر) </t>
  </si>
  <si>
    <t xml:space="preserve">دستگاه تصویربرداری سیار و دستگاه سونواکو سیار اختصاصی بخش اورژانس وجود دارد. </t>
  </si>
  <si>
    <t>وجود تصویر برداری سیار (۱) وجود دستگاه سونوگرافی سیار (1)</t>
  </si>
  <si>
    <t>کتاب استانداردهای برنامه ریزی و طراحی بیمارستان ایمن</t>
  </si>
  <si>
    <t>سرویس های بهداشتی برای بیماران و همراهان و معلولین با رعایت موازین بهداشتی و دارابودن رنگ اعلان پرستار تعبیه شده است.</t>
  </si>
  <si>
    <t xml:space="preserve">مشاهده (استقرار تعداد کافی منفک شده (1)،           در رعایت موازین بهداشتی و دارا بودن زنگ( 1 ) </t>
  </si>
  <si>
    <t xml:space="preserve">جابجایی ایمن بیماران به اورژانس و یا بین بخشها توسط بیمار بر انجام می گردد. </t>
  </si>
  <si>
    <t>مشاهده جابجایی ایمن(1)- با بیمار بر (1)</t>
  </si>
  <si>
    <t>بیماران سطح ۵ در بخش اورژانس ویزیت می شوند داروخانه بخش اورژانس در دسترس می باشد.</t>
  </si>
  <si>
    <t>هر کدام   یک امتیاز</t>
  </si>
  <si>
    <t>برنما (بنر) اطلاع رسانی در خصوص ممنوعیت هر گونه پرداخت وجه خارج از صندوق بیمارستان در معرض دید مراجعه کنندگان به اورژانس وجود دارد</t>
  </si>
  <si>
    <t>مشاهده وجود دارد (1)، در معرض دید (1)</t>
  </si>
  <si>
    <t>بخشنامه شماره 7599- مورخ 1401/4/6</t>
  </si>
  <si>
    <t>راهنمای نحوه کارکرد و تاریخ آخرین کنترل کیفی (کالیبره) تجهیزات بر روی آنها نصب شده است.</t>
  </si>
  <si>
    <t xml:space="preserve">وجود راهنمای نحوه کار کرد (۱) دارابودن تاریخ معتبر (۱)
</t>
  </si>
  <si>
    <t xml:space="preserve"> برنامه انکانی پزشکان در بخش مربوطه و اتاق سوپروایزر شیفت وجود دارد و پزشکان طبق برنامه حضور فعال دارند .</t>
  </si>
  <si>
    <t xml:space="preserve">مشاهده و بررسی مستندات </t>
  </si>
  <si>
    <t xml:space="preserve">  دستور العمل انکالی 
</t>
  </si>
  <si>
    <t xml:space="preserve">برنامه مقیمی پزشکان در بخش مربوطه و اتاق سوپروایزر شیفت وجود دارد و پزشکان طبق برنامه حضور فعال دارند.  
</t>
  </si>
  <si>
    <t xml:space="preserve"> مشاهده و بررسی مستندات </t>
  </si>
  <si>
    <t xml:space="preserve"> بخشنامه ۴۰۰٫۴۲۲۱م ۴۰۰٫۳٫۳ ۱ شناسنامه و استاندارد بخش اورژانس ، دستور العمل انکالی</t>
  </si>
  <si>
    <t xml:space="preserve">پذیرش و تحویل بیماران و مصدومین منتقل شده توسط اورژانس پیش بیمارستانی در بخش اورژانس اسرع وقت انجام می گردد. </t>
  </si>
  <si>
    <t xml:space="preserve">زمان ورود امبولانس ۱۱۵ تا زمان تحویل گرفتن بیمارا بازبینی دو پرونده ورودی روز بازرسی زیر ۲۰ دقیقه (2) بین 20 تا 25 دقیقه (1) بالای 25 دقیقه (0))  </t>
  </si>
  <si>
    <t xml:space="preserve">بخشنامه (۰۰:۲۱۴۲ ۸۷٫۱۲٫۱۴ اعتبار بخشی </t>
  </si>
  <si>
    <t xml:space="preserve">ویزیت بیماران توسط پزشک معالج انجام و تعیین تکلیف میشوند </t>
  </si>
  <si>
    <t xml:space="preserve"> مشاهده ستندات (مد نظر بستری و تعیین تکلیف شده هستند که بدلایلی مثل فقدان تخت بستری همچنان در بخش اورژانس مانده اید)</t>
  </si>
  <si>
    <t>اخذ رضایت آگاهانه در صورت نیاز از بیماران پیش از انجام اعمال جراحی و پروسیجرهای پرخطر توسط پزشکمعالج از گیرنده خدمت یا ولی قانونی ایشان انجام میگردد.</t>
  </si>
  <si>
    <t xml:space="preserve">بررسی و مصاحبه (اخذ رضایت ۱ توسط پزشک) </t>
  </si>
  <si>
    <t>الزامات اخذرضايت آگاهانه و تشخيصی درمانی(پروسيجرهاي)تهاجمی</t>
  </si>
  <si>
    <t>تخت ویژه در بخش اورژانس در نظر گرفته شده است و بیماران مربوطه زیر ۱۲ ساعت به بخش ویژه منتقل  می شوند.</t>
  </si>
  <si>
    <t>بررسی مستندات (داشتن تخت ویژه 1 تعیین تکلیف زیر ۱۲ ساعت 2)</t>
  </si>
  <si>
    <t>فرآیند ثبت " ترک با مسئولیت شخصی" با ثبت دقیق علت هر یک از موارد انجام و مورد تحلیل و بررسی قرار میگیرد (مطلوب زیر ۴ درصد)</t>
  </si>
  <si>
    <t>بررسی مستندات (ثبت عللت 1 و  تحلیل 1)</t>
  </si>
  <si>
    <t>مسئول مدیریت تخت ( bed manager) توسط رئیس مرکز تعیین و وظایف خود را انجام میدهد.</t>
  </si>
  <si>
    <t xml:space="preserve">مشاهده مستندات دارا بودن حکم (1) - انجام وظایف (1) </t>
  </si>
  <si>
    <t>اعزام و انتقال بیماران بین بیمارستانی با مرکز درمانی برابر دستورالعمل مربوطه صورت میگیرد</t>
  </si>
  <si>
    <t xml:space="preserve">مشاهده مستندات (درج مشخصات
در (۱) MCMC اخذ پذیرش از مقصد (1)
</t>
  </si>
  <si>
    <t>بخشنامه 4۰۰/۱۴۷4م ۹۸/۱۱/۱۱</t>
  </si>
  <si>
    <t>دستور العمل برنامه سکته های حاد قلبی (۲۴۷) در بیمارستانهای مجری اجرا می شود.</t>
  </si>
  <si>
    <t xml:space="preserve">مشاهده مستندات وجود پزشک انکال (۱)              حضور پزشک مقیم (۲) </t>
  </si>
  <si>
    <t>شناسنامه استاندارد خدمات مدیریت درمان سکته های  حاد قلبی</t>
  </si>
  <si>
    <t>دستور العمل برنامه سکته های حاد مغزی (۷۲۴) در بیمارستانهای مجری اجرا می شود.</t>
  </si>
  <si>
    <t xml:space="preserve">مشاهده مستندات وجود پزشک انکال (۱)            حضور پزشک مقیم (۲) </t>
  </si>
  <si>
    <t>شناسنامه استاندارد خدمات مدیریت درمان سکته های  حادمغزی</t>
  </si>
  <si>
    <t>پزشکان دارای پوشش حرفه ای و اتیکت قابل شناسایی میباشند.</t>
  </si>
  <si>
    <t xml:space="preserve">مشاهده مستندات (پوشش حرفه ای (۱) ، برچسب شناسایی (۱) </t>
  </si>
  <si>
    <t>بخشنامه شورای فرهنگی</t>
  </si>
  <si>
    <t>کادر درمان و پرسنل خدمات دارای پوشش حرفه ای و اتیکت قایل شناسایی میباشند.</t>
  </si>
  <si>
    <t xml:space="preserve">مشاهده مستندات (پوشش حرفه ای (۱) ، برچسب شناسایی(۱) </t>
  </si>
  <si>
    <t>بلوک زایمان</t>
  </si>
  <si>
    <t xml:space="preserve">تریاژ مادران باردار و اولویت سازی مادران نیازمند مراقیت ویژه و تکمیل فرم تریاژ مامایی برای تمامی
مراجعین برابر دستور العمل توسط مامای واجد شرایط انجام می گردد.
</t>
  </si>
  <si>
    <t xml:space="preserve">مشاهده مستندات انجام ترباز توسط ماما (۱) غیر طرحی و دارای حداقل ۳ سال سابقه فعالیت بالینی </t>
  </si>
  <si>
    <t xml:space="preserve">دستورالعمل تریاژ مامایی </t>
  </si>
  <si>
    <t>تمامی مادران بستری در بلوک زایمان حداقل یکبار توسط متخصص زنان (مقیم یا آنکال) ویزیت شده اند.</t>
  </si>
  <si>
    <t xml:space="preserve">مشاهده مستندات وجود پزشک انکال (۱) حضور پزشک مقیم (۲) </t>
  </si>
  <si>
    <t>راهنمای کشوری ارائه خدمات مامایی و زایمان</t>
  </si>
  <si>
    <t>ثبت شاخص سزارین نخست زا وکل سزارین انجام شده و مورد پایش تحلیل و مدیریت قرار می گیرد.</t>
  </si>
  <si>
    <t xml:space="preserve">مشاهده مستندات ثبت موارد حداکثر تا یک هفته ۱ تحلیل (۲) </t>
  </si>
  <si>
    <t>دستور العمل ترویج زایمان طبیعی</t>
  </si>
  <si>
    <t>شناسایی و تحویل ایمن نوزاد به مادر برابر دستور العمل ابلاغی انجام می شود.</t>
  </si>
  <si>
    <t>مشاهده مستندات (شناسایی بر اساس دستبند ۱ تحویل با کات نوزاد (۲)</t>
  </si>
  <si>
    <t>اعتباربخشی- راهنمای کشوری ارائه خدمات مامایی و زایمان</t>
  </si>
  <si>
    <t>کد مدیریت فوریتهای مامایی تعریف شده و در صورت اعلام تیم مطابق آخرین دستور العمل بر بالین مادر حاضر میشود.</t>
  </si>
  <si>
    <t>وجود لیست کامل افراد (1) حضور بر اساس لیست (۲)</t>
  </si>
  <si>
    <t>در بلوک زایمان دسترسی فوری به پک کنترل خونریزی با داروها و وسایل مورد نیاز وجود دارد. (پروستاگلاندین 2a ومترژین ، میز و پروستول و ...)</t>
  </si>
  <si>
    <t>مشاهده مستندات (وجود پک(1) لیست کامل ملزومات (۲)</t>
  </si>
  <si>
    <t>در صورت وجود زایمان نیازمند مراقبت ویژه متخصص اطفال حین زایمان حضور دارند.</t>
  </si>
  <si>
    <t>مشاهده مستندات وجود برنامه آنکالی(1) حضور پزشک مقیم (۲)</t>
  </si>
  <si>
    <t>ست پره اکلامپسی (آمپول هیدرالازین - سولفات منیزیم و ...) موجود و در دسترس است.</t>
  </si>
  <si>
    <t xml:space="preserve">مشاهده مستندات وجود ست(1) لیست کامل ملزومات (۲)
</t>
  </si>
  <si>
    <t xml:space="preserve">کتاب راهنمای کشوری ارائه خدمات مامایی و  زایمان
</t>
  </si>
  <si>
    <t>ترالی احیاء نوزاد موجود است و دارای چیدمان استاندارد میباشد.</t>
  </si>
  <si>
    <t xml:space="preserve">وجود ترالی احیا(۱)                                             وجود چیدمان استاندارد داروها و ملزومات (۱) </t>
  </si>
  <si>
    <t>منطبق با دستور العمل استاندارد دارویی بخش اورژانس سال ۱۴۰۲ ویرایش هشتم</t>
  </si>
  <si>
    <t>ترالی احیاء بزرگسال موجود است و دارای شرایط استاندارد و داروهای لازم می باشد.</t>
  </si>
  <si>
    <t>امکانات زایمان بی درد و یا کم درد غیر دارویی فراهم است .(امکان حضور همراه وجود دارد توپ زایمانی ball Birth رایحه درمانی و..)</t>
  </si>
  <si>
    <t xml:space="preserve">مشاهده و بررسی (وجود ملزومات (1)، انجام زایمان بی درد (۲)
</t>
  </si>
  <si>
    <t xml:space="preserve">مطابق با دستور العمل بیمارستانهای دوستدار مادر </t>
  </si>
  <si>
    <t>حریم خصوصی مادر باردار حفظ میگردد.</t>
  </si>
  <si>
    <t xml:space="preserve">مشاهده (امتیازات بر اساس قانون همه یا هیچ) </t>
  </si>
  <si>
    <t xml:space="preserve">پرسنل دارای پوشش حرفه ای و اتیکت قابل شناسایی میباشند. </t>
  </si>
  <si>
    <t>مشاهده مستندات (پوشش حرفه ای (1)، برچسب شناسایی (2)</t>
  </si>
  <si>
    <t>اتاق عمل</t>
  </si>
  <si>
    <t>تعداد متخصصین بیهوشی به نسبت اتاق های عمل فعال طبق دستورالعملهای وزارتی رعایت می شود.</t>
  </si>
  <si>
    <t>مشاهده مستندات (هر دو اتاق عمل فعال یک متخصص بیهوشی (2)در غیر اینصورت (صفر)</t>
  </si>
  <si>
    <t>کتاب ارزش نسبی-استانداردهای اعتباربخشی</t>
  </si>
  <si>
    <t>واحد ریکاوری مستقل و با استانداردهای لازم وجود دارد و طرح انطباق رعایت می گردد.</t>
  </si>
  <si>
    <t>مشاهده بررسی مستندات (واحد مستقل و استاندارد، رعایت طرح الطباق( ۲)</t>
  </si>
  <si>
    <t>پرسنل بیهوشی، اتاق عمل و ریکاوری دارای صلاحیت کار میباشند و با توجه به اتاق های عمل فعال دارای چینش استاندارد برای هر عمل می باشند.</t>
  </si>
  <si>
    <t xml:space="preserve"> مشاهده و بررسی فاقد صلاحیت صفر، دارای صلاحیت اما تعداد ناکافی (1)                                               هر اتاق فعال یک تکنسین بیهوشی، دو کارشناس اتاق عمل (2)</t>
  </si>
  <si>
    <t xml:space="preserve"> کتاب فرم ها و استانداردهای پست های سازمانی بیمارستان </t>
  </si>
  <si>
    <t>نصب دوربینهای مدار بسته در راهروها و ایستگاه پرستاری و ریکاوری (مکانهای عمومی اتاقهای عمل)</t>
  </si>
  <si>
    <t>مشاهده و بررسی (هر واحد ۱ امتیاز)</t>
  </si>
  <si>
    <t>بخشنامه نصب دوربین 400/13903-1401/6/14</t>
  </si>
  <si>
    <t xml:space="preserve"> دستور العمل ابلاغی جراحی ایمن برای اعمال جراحی رعایت میشود و کارکنان مرتبط با آن آگاهی دارند.</t>
  </si>
  <si>
    <t xml:space="preserve">مشاهده و مصاحبه (اطلاع از دستور العمل ۱ اجرای آن ۲) </t>
  </si>
  <si>
    <t>ممنوعیت دخالت کارشناسان شرکتهای تجهیزات پزشکی در اتاق عمل انجام می گردد.</t>
  </si>
  <si>
    <t>عدم حضور (۲) حضور دارند اما اسکراب نمی کند (۱) اسکراب می کند (۰)</t>
  </si>
  <si>
    <t>نامه مدیر کل تجهیزات پزشکی شماره ۶۴/۱۱۷۰۵۷-۹۵/۱۲/۲</t>
  </si>
  <si>
    <t xml:space="preserve">پزشک انجام دهنده عمل جراحی با پزشک مندرج در پرونده بیمار مطابقت دارد. </t>
  </si>
  <si>
    <t>مشاهده و بررسی (امتیاز 0 یا ۲)</t>
  </si>
  <si>
    <t>پرسنل دارای پوشش حرفه ای و اتیکت قابل شناسایی می باشند.</t>
  </si>
  <si>
    <t xml:space="preserve">مشاهده </t>
  </si>
  <si>
    <t>استانداردهای نگهداشت و تجویز داروهای بیهوشی در اتاق عمل رعایت می گردد.</t>
  </si>
  <si>
    <t>مشاهده مشاهده (عدم نگهداشت ویال های دارویی باز شده ثبت تاریخ پر سرنگهای حاوی داروهای بیهوشی)</t>
  </si>
  <si>
    <t>اعتبار بخشی و بخشنامه های ابلاغی</t>
  </si>
  <si>
    <t>درمانگاه و کلینیک ویژه</t>
  </si>
  <si>
    <t>نوبت دهی حضوری و الکترونیک یا غیر حضوری توام ( تلفنی - اینتر نتی و ..) دارد.</t>
  </si>
  <si>
    <t>مشاهده و بررسی، تماس و کنترل در حضور سوپروایزر(حضوری 1، غیر حضوری ۱)</t>
  </si>
  <si>
    <t>بخشنامه 4۰۰/۱۰4۲۶- ۹7/5/8</t>
  </si>
  <si>
    <t>اطلاع رسانی ( برنامه) در خصوص ساعت و روزهای حضور پزشکان انجام شده است (سامانه های بیمارستانی و پزشکان برابر برنامه اعلامی در در مانگاه حضور و به ویزیت بیماران می پردازند.</t>
  </si>
  <si>
    <t>مواردی از عدم نوبت دهی به بیماران و ارجاع به مطب ها و مراکز خصوصی وجود ندارد. (ایجاد محدودیت در نوبت دهی منجر به ارجاع)</t>
  </si>
  <si>
    <t>وجود محدودیت نوبت دهی و ارجاع به خارج از مرکز (۰)، وجود یکی از موارد فوق (۱) عدم ارجاع با محدودیت نوبت دهی (۲)</t>
  </si>
  <si>
    <t xml:space="preserve">تمهیداتی برای اطلاع رسانی به بیماران در صورت عدم حضور پزشک برای عدم مراجعه و اعلام نوبت بعدی در نظر گرفته است. (سیستم اطلاع رسانی لغو نوبت دهی ) </t>
  </si>
  <si>
    <t>بررسی</t>
  </si>
  <si>
    <t>امکانات رفاهی در درمانگاه وجود داشته و مراجعین رضایت دارند (صندلی - آبسردکن - تلویزیون و تهویه و ...)</t>
  </si>
  <si>
    <t>برنما (بنر) اطلاع رسانی در خصوص ممنوعیت هر گونه پرداخت وجه خارج از صندوق بیمارستان در معرض دید مراجعه کنندگان به درمانگاه وجود دارد.</t>
  </si>
  <si>
    <t>امتیاز ۰ یا ۲</t>
  </si>
  <si>
    <t>پرسنل دارای پوشش حرفه ای و اتیکت قابل شناسایی میباشند.</t>
  </si>
  <si>
    <t>حریم بیمار و بکارگیری پوشش مناسب بیمار در حین ارائه خدمات رعایت می شود.</t>
  </si>
  <si>
    <t>مشاهده و مصاحبه</t>
  </si>
  <si>
    <t xml:space="preserve">بخشهای بستری </t>
  </si>
  <si>
    <t>انتقال بیماران بین بخشهای بیمارستان توسط بیمار بر انجام میشود.</t>
  </si>
  <si>
    <t>انتقال ایمن (۱) انتقال توسط بیماربر (۱)</t>
  </si>
  <si>
    <t>طرح انطباق در ارائه خدمات رعایت شده است.</t>
  </si>
  <si>
    <t>ارائه خدمات توسط پرسنل همگن (۲) مشاهده مواردی از عدم الطباق (1) بدون برنامه جهت رعایت طرح انطباق (0)</t>
  </si>
  <si>
    <t>بیماران بستری در بخش ها به زنگ احضار کارا پرستار دسترسی دارند و آموزش استفاده از آن را دیده اند.</t>
  </si>
  <si>
    <t>مشاهده و بررسی</t>
  </si>
  <si>
    <t>در حین درمان و ترخیص آموزشهای لازم به بیمار ارائه میشود.</t>
  </si>
  <si>
    <t>استانداردهای اعتباربخشی(انجام هر کدام از مراحل یک امتیاز)</t>
  </si>
  <si>
    <t>کلیه داروها تجهیزات و ملزومات پزشکی مورد نیاز بیماران توسط بیمارستان تامین میگردد (عدم ارجاع بیمار به خارج مرکز)</t>
  </si>
  <si>
    <t xml:space="preserve">مشاهده ، مصاحبه و بررسی مستندات (ثبت درخواستها در سامانه های رسمی اداره تجهیزات پزشکی (۱) رعایت الزامات فاکتور (۲) اقرار بیماران و همراهان مبنی بر ارجاع به خارج از بیمارستان به منزله امتیاز (۰) میباشد.
</t>
  </si>
  <si>
    <t>استانداردهای اعتباربخشی - بخشنامه 400/18653-1401/7/27</t>
  </si>
  <si>
    <t>شماره تلفنهای رسیدگی به شکایات وزارت (۱۹۰) و معاونت درمان دانشگاه مربوطه بیمارستان در معرض دید نصب شده است و فرایندهای مربوطه اجرایی میگردد.</t>
  </si>
  <si>
    <t xml:space="preserve">استانداردهای اعتبار بخشی (نصب 1 امتیاز و انجام فرآیند 1 امتیاز) </t>
  </si>
  <si>
    <t>ویزیت بیماران بستری در بخش عادی روزانه توسط پزشک معالج انجام میگردد.</t>
  </si>
  <si>
    <t>پرسنل از اتیکت و پوشش حرفه ای برابر مقرارت ابلاغی استفاده مینمایند. (یکسان سازی شود)</t>
  </si>
  <si>
    <t>بیماران از نحوه دریافت خدمات و برخورد و ویزیت پزشکان رضایت دارند.</t>
  </si>
  <si>
    <t>مصاحبه با بیمار و همراهان</t>
  </si>
  <si>
    <t>بیماران با پزشک معالج و فرآیند درمانی آشنایی دارند.</t>
  </si>
  <si>
    <t>مصاحبه</t>
  </si>
  <si>
    <t>واحد مددکار اجتماعی فعال بوده و به بیماران نیازمند اقدامات حمایتی را ارائه می دهند. فرایند ترخیص بصورت ۲۴ ساعته با هماهنگی این واحد انجام میشود.</t>
  </si>
  <si>
    <t>فعالیت ۲۴ ساعته واحد (۲)، فعالیت شیفتهای صبح و عصر (۱)، عدم وجود واحد مربوطه (۰)</t>
  </si>
  <si>
    <t>پرستار خود را به بیمار معرفی کرده است و بیمار از خدمات و برخورد پرسنل پرستاری رضایت دارند.</t>
  </si>
  <si>
    <t>مصاحبه حداقل دو بیمار و دو همراه</t>
  </si>
  <si>
    <t xml:space="preserve">سرویسهای بهداشتی برای بیماران و همراهان و معلولین با رعایت موازین بهداشتی و دارای زنگ اعلان پرستار میباشد.
</t>
  </si>
  <si>
    <t xml:space="preserve">مشاهده (استقرار تعداد کافی منفک شده (1) رعایت موازین بهداشتی و دارا بودن زنگ (2) </t>
  </si>
  <si>
    <t>ثبت رژیم غذایی بیماران در HIS انجام می شود.</t>
  </si>
  <si>
    <t>بررسی حداقل ۱۰ مورد بیمار با بیماری زمینه ای و یا بعد از اعمال جراحی</t>
  </si>
  <si>
    <t>کتاب ضوابط اجرایی و سیاستهای بخش تغذیه در بیمارستانهای سراسر کشور</t>
  </si>
  <si>
    <t>رژیم غذایی بیماران بر اساس نوع بیماری ارائه میشود و کیفیت تغذیه مناسب است.</t>
  </si>
  <si>
    <t>استانداردهای اعتبار بخشی</t>
  </si>
  <si>
    <t>موسسه با توجه به میزان خطر، پسماندها را از میدا تفکیک و کد بندی مینماید.</t>
  </si>
  <si>
    <t>مدیریت جمع آوری و دفع ابزار تیز و برنده به شیوه صحیح انجام میشود.</t>
  </si>
  <si>
    <t>بی خطر سازی تصفیه و دفع بهداشتی پسماندها طبق دستور العمل ابلاغی انجام میشود.</t>
  </si>
  <si>
    <t>وجود هر دو مورد استاندارد (۲)، وجود یک مورد استاندارد (۱)</t>
  </si>
  <si>
    <t>وسایل حفاظت فردی و ملزومات شستشو و ضد عفونی دست در بخشهای مختلف در دسترس هستند. (پرسنل و مراجعین)</t>
  </si>
  <si>
    <t>پاراکلینیکها</t>
  </si>
  <si>
    <t>آزمایشگاه دارای مسئول فنی واجد شرایط و حاضر در زمان بازدید و دارای پروانه قانونی معتبر می باشد. که بر کلیه فعالیتها در شیفتهای مختلف آزمایشگاه نظارت دارد.</t>
  </si>
  <si>
    <t>حضور مسئول فنی (۱) وجود پروانه معتبر (۱)</t>
  </si>
  <si>
    <t xml:space="preserve"> استانداردهای اعتبار بخشی و آیین نامه بیمارستان و آزمایشگاه</t>
  </si>
  <si>
    <t>بانک خون فعال وجود دارد که کلیه فرآورده های مورد نیاز بیماران در شرایط اورژانس را در اختیاردارد.</t>
  </si>
  <si>
    <t>وجود بانک خون فعال (۱) وجود همه گروههای خونی (۱)</t>
  </si>
  <si>
    <t>انتقال نمونه از اورژانس و بخشهای بستری به آزمایشگاه توسط کادر خدمات بیمارستان انجام می گردد.</t>
  </si>
  <si>
    <t>مشاهده و بررسی ( هر کدام ۱ امتیاز)</t>
  </si>
  <si>
    <t>دستور العمل بیمارستان ایمن</t>
  </si>
  <si>
    <t>در صورت عدم امکان انجام آزمایش، ارجاع نمونه به آزمایشگاه خارج بیمارستان (معین) با هماهنگی آزمایشگاه انجام میشود انتقال نمونه ها توسط کادر بیمارستان انجام میگردد.</t>
  </si>
  <si>
    <t>مشاهده قرار داد با آزمایشگاه معین و عدم پرداخت وجه مستقیم با آزمایشگاه (۱) انتقال نمونه توسط کادر بیمارستان (۱)</t>
  </si>
  <si>
    <t>نمونه مستقیما از بخشهای بیمارستانی یا توسط همراه بیمار برای انجام آزمایش به آزمایشگاه خارج بیمارستان ارجاع نمی شود.</t>
  </si>
  <si>
    <t>اولویت بندی بیماران اورژانسی ، بستری و سرپایی در ارائه خدمات رعایت می گردد. (واحد آزمایشگاه)</t>
  </si>
  <si>
    <t>مشاهده و بررسی (لیست استاندارد های مدت زمان ارائه خدمات موجود و متوسط زمان ارائه خدمات ثبت می گردد) هر کدام ۱ امتیاز</t>
  </si>
  <si>
    <t>کتاب استاندارد برنامه ریزی و طراحی بیمارستان ایمن - استانداردهای اعتبار بخشی</t>
  </si>
  <si>
    <t>بخش تصویر برداری دارای تائیدیه مجوز کار با اشعه معتبر و سیستم فعال و PACS در دسترس می باشد.</t>
  </si>
  <si>
    <t xml:space="preserve">مشاهده و بررسی </t>
  </si>
  <si>
    <t>استانداردهای اعتبار بخشی و آیین نامه بیمارستان و احد تصویربرداری</t>
  </si>
  <si>
    <t>در بخش تصویربرداری پروانه مسئول فنی دارای اعتبار و در معرض دید نصب شده است و مسئول فنی حضور موثر دارند.</t>
  </si>
  <si>
    <t>حضور مسئول فنی (1) وجود پروانه معتبر (1)</t>
  </si>
  <si>
    <t>استانداردهای اعتباربخشی و آیین نامه بیمارستان و احد تصویربرداری</t>
  </si>
  <si>
    <t>اولویت بندی بیماران اورژانسی - بستری و سریایی در ارائه خدمات رعایت می گردد. (واحد تصویربرداری)</t>
  </si>
  <si>
    <t>مشاهده و بررسی (لیست استانداردهای مدت زمان ارائه خدمات موجود و متوسط زمان ارائه خدمات ثبت می گردد) هر کدام ۱ امتیاز</t>
  </si>
  <si>
    <t xml:space="preserve">گزارش تصویربرداریهای اورژانسی کمتر از ۲۴ ساعت ارائه می گردد. </t>
  </si>
  <si>
    <t>مشاهده مستندات</t>
  </si>
  <si>
    <t xml:space="preserve">امکان اخذ نوبت حضوری، تلفنی و الکترونیکی از واحد تصویر برداری وجود دارد. </t>
  </si>
  <si>
    <t>تماس با تلفن گویا در حضور سوپروایزر</t>
  </si>
  <si>
    <t>حریم بیمار و بکارگیری پوشش مناسب بیمار در حین ارائه خدمات رعایت میشود.</t>
  </si>
  <si>
    <t xml:space="preserve">استفاده از پرسنل همگن (۱) وجود پوشش مناسب برای بیمار (۱) </t>
  </si>
  <si>
    <t xml:space="preserve"> پرسنل دارای پوشش حرفه ای و اتیکت قابل شناسایی میباشند.</t>
  </si>
  <si>
    <t>پوشش حرفه ای (1) اتیکت (1)</t>
  </si>
  <si>
    <t>خدمات سونوگرافی سریایی (روزانه) و بستری ۲۴ ساعت انجام می گردد. (شبانه روزی)</t>
  </si>
  <si>
    <t>مشاهده مستندات ( وجود سونو ۲۴ساعته سرپایی و بستری (۲) سونوگرافی در ساعاتی از شبانه روز کمتر از ۲۴ ساعت (۱) عدم وجود سونوگرافی (۰))</t>
  </si>
  <si>
    <t>سایر</t>
  </si>
  <si>
    <t xml:space="preserve">شماره تلفنهای رسیدگی به شکایات وزارت (۱۹۰) و معاونت درمان دانشگاه مربوطه در معرض دید نصب شده است و فرایندهای مربوطه اجرایی می گردد. </t>
  </si>
  <si>
    <t xml:space="preserve">استانداردهای اعتباربخشی (نصب 1 امتیاز و انجام فرآیند 1 امتیاز) </t>
  </si>
  <si>
    <t>کپسول اکسیژن پر برانکاردهای مخصوص انتقال بین بخشی بیماران نصب و ونتیلاتور سیار در دسترس میباشد.</t>
  </si>
  <si>
    <t>مشاهده و بررسی مستندات</t>
  </si>
  <si>
    <t>تائیدیه از سازمان آتش نشانی را دارا میباشد و سیستمهای اعلام و اطفاء حریق فعال میباشد.</t>
  </si>
  <si>
    <t>کتاب استانداردهای برنامه ریزی و طراحی بیمارستان ایمی</t>
  </si>
  <si>
    <t>کدهای ۲۸ گانه وقایع ناخواسته درمانی در تابلو اعلانات الحاق شده و پرسئل و مسئول فنی با آنها آشنا هستند.</t>
  </si>
  <si>
    <t>بررسی و مصاحبه</t>
  </si>
  <si>
    <t>بخشنامه های ابلاغی</t>
  </si>
  <si>
    <t xml:space="preserve">تابلو علائم یا خطوط راهنمایی جهت دستیابی به سایر بخشهای بیمارستانی تعبیه شده است. </t>
  </si>
  <si>
    <t>تجویز دارو و خدمات تشخیصی درمانی الکترونیک انجام میگردد.</t>
  </si>
  <si>
    <t xml:space="preserve"> تماس با تلفن گویا در حضور سوپروایزر</t>
  </si>
  <si>
    <t>بخشنامه سازمان بیمه سلامت</t>
  </si>
  <si>
    <t xml:space="preserve"> بیمارستان با سازمانهای بیمه گر پایه قرار داد دارد. و پذیرای بیماران دارای بیمه پایه میباشد.</t>
  </si>
  <si>
    <t>بررسی مستندات و مصاحبه</t>
  </si>
  <si>
    <t>در صورت انجام CRRT اندیکاسیون انجام آن رعایت گردیده است.</t>
  </si>
  <si>
    <t>مشاهده دستور پزشک تشخیص بیماری و بررسی علائم حیاتی</t>
  </si>
  <si>
    <t>شناسنامه و استاندارد خدمت درمان جایگزینی کلیوی مداوم -بهار ۱۴۰۰</t>
  </si>
  <si>
    <t>پروانه بهره برداری و مسوول فنی دارای اعتبار هست.</t>
  </si>
  <si>
    <t>هر کدام که دارای اعتبار هست یک امتیاز می گیرد.</t>
  </si>
  <si>
    <t>قانون صدور پروانه ها</t>
  </si>
  <si>
    <t>تعداد تختهای فعال بیمارستان برابر تعداد تختهای مصوب میباشد.</t>
  </si>
  <si>
    <t>تعداد تخت ذکر شده در پروانه بهره برداری با تعداد تختهای اعلامی توسط بیمارستان مقایسه شود و در صورت اختلاف کمتر از ده درصد امتیاز ۲ در صورت اختلاف 1۰تا2۰ درصد امتیاز یک و اختلاف پیش از ۲۰ درصد امتیاز صفر داده شود.</t>
  </si>
  <si>
    <t>تمهیدات لازم جهت تامین غذای همراهان بیماران در نظر گرفته شده است. کادر درمان از کیفیت غذا رضایت دارند.</t>
  </si>
  <si>
    <t>مصاحبه ( هر کدام (۱) امتیاز)</t>
  </si>
  <si>
    <t xml:space="preserve"> کتاب ضوابط اجرایی و سیاستهای بخش تغذیه در بیمارستانهای سراسر کشور</t>
  </si>
  <si>
    <t>بخش مراقبتهای ویژه</t>
  </si>
  <si>
    <t>ویزیت بیماران بستری در بخشهای ویژه حداقل یک بار در هر شیفت برابر پروتکل ها انجام می گردد.</t>
  </si>
  <si>
    <t xml:space="preserve">بررسی مستندات  </t>
  </si>
  <si>
    <t>بیماران بستری در بخشهای ویژه قابلیت انتقال به بخش عادی را دارند یا نیاز به مراقبتهای ویژه دارند.</t>
  </si>
  <si>
    <t xml:space="preserve">بازدید از بخش مراقبت های ویژه و رویت علائم حیاتی بیماران بستری و سطح هوشیاری و وضعیت بیماران </t>
  </si>
  <si>
    <t>رویت بیماران دارای سطح هوشیاری مناسب و علائم حیاتی پایدار به معنی عدم رعایت اندیکاسیون بستری در بخش مراقبت ویژه است. و به ازاء رویت هر بیمار یک امتیاز از دو امتیاز کسر شود.</t>
  </si>
  <si>
    <t xml:space="preserve">حریم بیمار و بکارگیری پوشش مناسب بیمار در حین ارائه خدمات رعایت میشود. </t>
  </si>
  <si>
    <t>محلول های گاواژ تجاری جهت تغذیه بیماران استفاده میشود و از خارج بیمارستان و توسط همراهان بیمار تهیه نمیشود.</t>
  </si>
  <si>
    <t>مشاهده و بررسی مستندات و یخچال بخشی</t>
  </si>
  <si>
    <t>ارزیابی تخصصی بیماران از نظر تغذیه انجام می شود.</t>
  </si>
  <si>
    <t>وجود فرم ارزیابی تخصصی تغذیه و تکمیل آن</t>
  </si>
  <si>
    <t>تجهیزات و ملزومات مصرفی از سیستم رسمی بیمارستان تامین میگردد.</t>
  </si>
  <si>
    <t>بررسی مستندات (لیست درخواستها در سامانه های رسمی اداره تجهیزات پزشکی (۱) رعایت الزامات فاکتور (۲))</t>
  </si>
  <si>
    <t xml:space="preserve"> طبق بخشنامه </t>
  </si>
  <si>
    <t>اقتصاد درمان</t>
  </si>
  <si>
    <t>برنما (بنر) اطلاع رسانی در خصوص ممنوعیت هر گونه پرداخت وجه خارج از صندوق بیمارستان در معرض دید مراجعه کنندگان به اورژانس وجود دارد.</t>
  </si>
  <si>
    <t>نصب در معرض دید یا در قسمت صندوق بیمارستان (1) نصب در اورژانس، درمانگاه و بخشهای بستری (1)</t>
  </si>
  <si>
    <t>پرسل از مدیریت و دریافت حقوق و مزا با رضایت دارید (مدیریت بخش - برخورد مدیریت مرکز و بخش - میزان و زمان پرداخت حقوق و کارانه- حجم کار)</t>
  </si>
  <si>
    <t>پرداختی بیماران و مراجعین فقط از طریق صندوق بیمارستان انجام میگردد.</t>
  </si>
  <si>
    <t>بررسی ۵ پرونده و صورتحساب مربوطه (مصاحبه و یا تماس با بیماران و همراهان)</t>
  </si>
  <si>
    <t>مسئول واحد درامد و ترخیص به نحوه محاسبه صورتحساب بیماران و آخرین بخشنامه ها و دستور العمل های ابلاغی وزارت بهداشت و سازمانهای بیمه اشراف کامل دارد.</t>
  </si>
  <si>
    <t>هزینه ای بابت تشکیل پرونده و کپی از بیماران در یافت نمی گردد.</t>
  </si>
  <si>
    <t>بررسی سیستم حسابداری و مصاحبه با ۵ مراجعه کننده</t>
  </si>
  <si>
    <t>بابت خدمات مندرج در لیست موارد هتلینگ و ۶ درصد تعرفه پرستاری مبلغی از بیماران بصورت جداگانه دریافت نمی شود.</t>
  </si>
  <si>
    <t>مرکز تعرفه ای مصوب را در معرض دید (پذیرش و ترخیص) مراجعین نصب نموده است (تعرفه ویزیت و هتلینگ)</t>
  </si>
  <si>
    <t>تجهیزات و تاسیسات</t>
  </si>
  <si>
    <t>استانداردهای تامین انبارش توزیع الزامات پیشگیرانه انتقال، مصرف و مدیریت گازهای طبی رعایت می شود.</t>
  </si>
  <si>
    <t>خلوص و فشار اکسیژن در محل تولید و پالین بیمار کنترل و ثبت انجام می شود.</t>
  </si>
  <si>
    <t>بیمارستان مجهز به منبع برق ضطراری (UPS، ژترانور) با تاکید بر اتاق عمل و بخشهای ویژه واورژانس میباشد.</t>
  </si>
  <si>
    <t>کتاب استانداردبرنامه ریزی و طراحی بیمارستان ایمن</t>
  </si>
  <si>
    <t>نظریه کارشناسی</t>
  </si>
  <si>
    <r>
      <rPr>
        <b/>
        <u/>
        <sz val="12"/>
        <color theme="1"/>
        <rFont val="B Nazanin"/>
        <charset val="178"/>
      </rPr>
      <t>فضای انتظار برای اورژانس متناسب</t>
    </r>
    <r>
      <rPr>
        <b/>
        <sz val="12"/>
        <color theme="1"/>
        <rFont val="B Nazanin"/>
        <charset val="178"/>
      </rPr>
      <t xml:space="preserve"> با بار ورودی سالانه تعبیه شده است و دارای</t>
    </r>
    <r>
      <rPr>
        <b/>
        <u/>
        <sz val="12"/>
        <color theme="1"/>
        <rFont val="B Nazanin"/>
        <charset val="178"/>
      </rPr>
      <t xml:space="preserve"> امکانات لازم </t>
    </r>
    <r>
      <rPr>
        <b/>
        <sz val="12"/>
        <color theme="1"/>
        <rFont val="B Nazanin"/>
        <charset val="178"/>
      </rPr>
      <t>می باشد.</t>
    </r>
  </si>
  <si>
    <t xml:space="preserve">چک لیست نظارت بیمارستان
اداره نظارت و اعتباربخشی امور بیمارستانهای معاونت درمان   دانشگاه علوم پزشکی تبریز
نام مرکز/بیمارستان:                                                                                       درجه اعتباربخشی:                                                             تاریخ اعتبار پروانه بهره برداری:                                                             تاریخ و ساعت بازدید:                                                                                                                                                                                               </t>
  </si>
  <si>
    <t xml:space="preserve">نظارت بیمارستانی </t>
  </si>
  <si>
    <t xml:space="preserve"> نظارت بیمارستانی</t>
  </si>
  <si>
    <r>
      <t xml:space="preserve">دانشگاه علوم پزشکی و خدمات بهداشتی درمانی تبریز
</t>
    </r>
    <r>
      <rPr>
        <sz val="12"/>
        <color rgb="FFFF0000"/>
        <rFont val="B Titr"/>
        <charset val="178"/>
      </rPr>
      <t xml:space="preserve">چک لیست  نظارت سرزده بیمارستانی </t>
    </r>
  </si>
  <si>
    <t xml:space="preserve">کارشناس </t>
  </si>
  <si>
    <t>آیا شبکه دفنی فلزی گاز دارای حفاظت کاتدیک دارد. و بازدید دورهای انجام میشود</t>
  </si>
  <si>
    <r>
      <rPr>
        <sz val="16"/>
        <color theme="4" tint="-0.249977111117893"/>
        <rFont val="B Titr"/>
        <charset val="178"/>
      </rPr>
      <t xml:space="preserve">چک لیست  ارزیابی جامع  بیمارستانها- سال1402
  معاونت درمان دانشگاه علوم پزشکی تبریز
</t>
    </r>
    <r>
      <rPr>
        <sz val="11"/>
        <color theme="4" tint="-0.249977111117893"/>
        <rFont val="B Titr"/>
        <charset val="178"/>
      </rPr>
      <t>مدیریت نظارت و اعتباربخشی -اداره نظارت و اعتباربخشی امور بیمارستانها</t>
    </r>
    <r>
      <rPr>
        <sz val="11"/>
        <color theme="4" tint="-0.249977111117893"/>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</si>
</sst>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0.00;[Red]0.00"/>
  </numFmts>
  <fonts count="118">
    <font>
      <sz val="11"/>
      <color theme="1"/>
      <name val="Calibri"/>
      <family val="2"/>
      <scheme val="minor"/>
    </font>
    <font>
      <sz val="11"/>
      <name val="Calibri"/>
      <family val="2"/>
      <scheme val="minor"/>
    </font>
    <font>
      <sz val="11"/>
      <name val="B Titr"/>
      <charset val="178"/>
    </font>
    <font>
      <sz val="12"/>
      <name val="B Titr"/>
      <charset val="178"/>
    </font>
    <font>
      <b/>
      <sz val="12"/>
      <name val="B Titr"/>
      <charset val="178"/>
    </font>
    <font>
      <b/>
      <sz val="12"/>
      <name val="B Nazanin"/>
      <charset val="178"/>
    </font>
    <font>
      <sz val="10"/>
      <name val="B Titr"/>
      <charset val="178"/>
    </font>
    <font>
      <b/>
      <sz val="11"/>
      <name val="B Titr"/>
      <charset val="178"/>
    </font>
    <font>
      <b/>
      <sz val="18"/>
      <name val="B Titr"/>
      <charset val="178"/>
    </font>
    <font>
      <b/>
      <sz val="11"/>
      <color rgb="FF000000"/>
      <name val="B Nazanin"/>
      <charset val="178"/>
    </font>
    <font>
      <b/>
      <sz val="12"/>
      <color theme="1"/>
      <name val="B Nazanin"/>
      <charset val="178"/>
    </font>
    <font>
      <sz val="12"/>
      <color theme="1"/>
      <name val="B Nazanin"/>
      <charset val="178"/>
    </font>
    <font>
      <b/>
      <sz val="12"/>
      <color rgb="FF000000"/>
      <name val="B Nazanin"/>
      <charset val="178"/>
    </font>
    <font>
      <sz val="12"/>
      <color rgb="FF000000"/>
      <name val="B Titr"/>
      <charset val="178"/>
    </font>
    <font>
      <sz val="11"/>
      <color theme="1"/>
      <name val="B Nazanin"/>
      <charset val="178"/>
    </font>
    <font>
      <b/>
      <sz val="12"/>
      <color theme="1"/>
      <name val="B Titr"/>
      <charset val="178"/>
    </font>
    <font>
      <sz val="11"/>
      <color theme="1"/>
      <name val="Arial"/>
      <family val="2"/>
    </font>
    <font>
      <b/>
      <sz val="12"/>
      <color rgb="FF000000"/>
      <name val="B Titr"/>
      <charset val="178"/>
    </font>
    <font>
      <sz val="11"/>
      <color theme="1"/>
      <name val="B Titr"/>
      <charset val="178"/>
    </font>
    <font>
      <b/>
      <sz val="11"/>
      <color rgb="FF000000"/>
      <name val="B Titr"/>
      <charset val="178"/>
    </font>
    <font>
      <b/>
      <sz val="12"/>
      <color theme="1"/>
      <name val="2  Titr"/>
      <charset val="178"/>
    </font>
    <font>
      <sz val="12"/>
      <color theme="1"/>
      <name val="B Titr"/>
      <charset val="178"/>
    </font>
    <font>
      <sz val="12"/>
      <color rgb="FFFF0000"/>
      <name val="B Titr"/>
      <charset val="178"/>
    </font>
    <font>
      <sz val="12"/>
      <color rgb="FF000000"/>
      <name val="B Nazanin"/>
      <charset val="178"/>
    </font>
    <font>
      <b/>
      <u/>
      <sz val="12"/>
      <color theme="1"/>
      <name val="B Titr"/>
      <charset val="178"/>
    </font>
    <font>
      <u/>
      <sz val="12"/>
      <color theme="1"/>
      <name val="B Nazanin"/>
      <charset val="178"/>
    </font>
    <font>
      <b/>
      <i/>
      <sz val="12"/>
      <color theme="1"/>
      <name val="B Nazanin"/>
      <charset val="178"/>
    </font>
    <font>
      <sz val="14"/>
      <color theme="1"/>
      <name val="Calibri"/>
      <family val="2"/>
      <scheme val="minor"/>
    </font>
    <font>
      <b/>
      <sz val="12"/>
      <color rgb="FF000000"/>
      <name val="2  Titr"/>
      <charset val="178"/>
    </font>
    <font>
      <sz val="12"/>
      <color theme="1"/>
      <name val="2  Titr"/>
      <charset val="178"/>
    </font>
    <font>
      <sz val="12"/>
      <name val="Calibri"/>
      <family val="2"/>
      <scheme val="minor"/>
    </font>
    <font>
      <b/>
      <sz val="12"/>
      <color rgb="FFFF0000"/>
      <name val="B Nazanin"/>
      <charset val="178"/>
    </font>
    <font>
      <sz val="14"/>
      <name val="B Titr"/>
      <charset val="178"/>
    </font>
    <font>
      <sz val="18"/>
      <name val="B Titr"/>
      <charset val="178"/>
    </font>
    <font>
      <sz val="14"/>
      <color rgb="FFFF0000"/>
      <name val="B Titr"/>
      <charset val="178"/>
    </font>
    <font>
      <sz val="14"/>
      <color theme="1"/>
      <name val="B Titr"/>
      <charset val="178"/>
    </font>
    <font>
      <u/>
      <sz val="11"/>
      <color theme="10"/>
      <name val="Calibri"/>
      <family val="2"/>
      <scheme val="minor"/>
    </font>
    <font>
      <sz val="11"/>
      <name val="B Nazanin"/>
      <charset val="178"/>
    </font>
    <font>
      <sz val="18"/>
      <color theme="1"/>
      <name val="B Titr"/>
      <charset val="178"/>
    </font>
    <font>
      <b/>
      <sz val="18"/>
      <color rgb="FFFF0000"/>
      <name val="B Titr"/>
      <charset val="178"/>
    </font>
    <font>
      <sz val="16"/>
      <color theme="1"/>
      <name val="B Titr"/>
      <charset val="178"/>
    </font>
    <font>
      <sz val="16"/>
      <color rgb="FF7030A0"/>
      <name val="B Titr"/>
      <charset val="178"/>
    </font>
    <font>
      <sz val="26"/>
      <color rgb="FFFF0000"/>
      <name val="B Titr"/>
      <charset val="178"/>
    </font>
    <font>
      <sz val="11"/>
      <color rgb="FFFF0000"/>
      <name val="Calibri"/>
      <family val="2"/>
      <scheme val="minor"/>
    </font>
    <font>
      <sz val="11"/>
      <color theme="1"/>
      <name val="Calibri"/>
      <family val="2"/>
      <charset val="178"/>
      <scheme val="minor"/>
    </font>
    <font>
      <sz val="14"/>
      <color theme="1"/>
      <name val="B Nazanin"/>
      <charset val="178"/>
    </font>
    <font>
      <b/>
      <vertAlign val="superscript"/>
      <sz val="11"/>
      <color rgb="FF000000"/>
      <name val="B Nazanin"/>
      <charset val="178"/>
    </font>
    <font>
      <b/>
      <sz val="10"/>
      <color rgb="FF000000"/>
      <name val="B Nazanin"/>
      <charset val="178"/>
    </font>
    <font>
      <sz val="11"/>
      <color rgb="FF000000"/>
      <name val="B Titr"/>
      <charset val="178"/>
    </font>
    <font>
      <b/>
      <sz val="16"/>
      <color rgb="FF000000"/>
      <name val="B Nazanin"/>
      <charset val="178"/>
    </font>
    <font>
      <b/>
      <sz val="12"/>
      <color rgb="FFFF0000"/>
      <name val="B Titr"/>
      <charset val="178"/>
    </font>
    <font>
      <b/>
      <sz val="14"/>
      <color rgb="FF000000"/>
      <name val="B Titr"/>
      <charset val="178"/>
    </font>
    <font>
      <b/>
      <sz val="11"/>
      <color theme="1"/>
      <name val="B Nazanin"/>
      <charset val="178"/>
    </font>
    <font>
      <b/>
      <sz val="11"/>
      <name val="B Nazanin"/>
      <charset val="178"/>
    </font>
    <font>
      <sz val="10"/>
      <color theme="1"/>
      <name val="B Titr"/>
      <charset val="178"/>
    </font>
    <font>
      <b/>
      <sz val="10"/>
      <name val="B Titr"/>
      <charset val="178"/>
    </font>
    <font>
      <b/>
      <sz val="14"/>
      <name val="B Titr"/>
      <charset val="178"/>
    </font>
    <font>
      <b/>
      <sz val="11"/>
      <color theme="1"/>
      <name val="B Titr"/>
      <charset val="178"/>
    </font>
    <font>
      <b/>
      <sz val="12"/>
      <color theme="1"/>
      <name val="Calibri"/>
      <family val="2"/>
      <scheme val="minor"/>
    </font>
    <font>
      <b/>
      <sz val="11"/>
      <color theme="1"/>
      <name val="Calibri"/>
      <family val="2"/>
      <scheme val="minor"/>
    </font>
    <font>
      <b/>
      <sz val="14"/>
      <color rgb="FF000000"/>
      <name val="B Nazanin"/>
      <charset val="178"/>
    </font>
    <font>
      <b/>
      <sz val="11"/>
      <color rgb="FFFF0000"/>
      <name val="B Titr"/>
      <charset val="178"/>
    </font>
    <font>
      <b/>
      <sz val="14"/>
      <color theme="1"/>
      <name val="B Titr"/>
      <charset val="178"/>
    </font>
    <font>
      <b/>
      <sz val="16"/>
      <color theme="1"/>
      <name val="B Titr"/>
      <charset val="178"/>
    </font>
    <font>
      <b/>
      <sz val="11"/>
      <color rgb="FF002060"/>
      <name val="B Nazanin"/>
      <charset val="178"/>
    </font>
    <font>
      <b/>
      <sz val="8"/>
      <color rgb="FF000000"/>
      <name val="B Nazanin"/>
      <charset val="178"/>
    </font>
    <font>
      <b/>
      <sz val="11"/>
      <color rgb="FFFF0000"/>
      <name val="B Nazanin"/>
      <charset val="178"/>
    </font>
    <font>
      <sz val="11"/>
      <color rgb="FFFF0000"/>
      <name val="B Nazanin"/>
      <charset val="178"/>
    </font>
    <font>
      <b/>
      <u/>
      <sz val="12"/>
      <color theme="1"/>
      <name val="B Nazanin"/>
      <charset val="178"/>
    </font>
    <font>
      <b/>
      <vertAlign val="subscript"/>
      <sz val="12"/>
      <color rgb="FF000000"/>
      <name val="B Nazanin"/>
      <charset val="178"/>
    </font>
    <font>
      <b/>
      <sz val="11"/>
      <color rgb="FF000000"/>
      <name val="2  Nazanin"/>
      <charset val="178"/>
    </font>
    <font>
      <sz val="12"/>
      <name val="B Nazanin"/>
      <charset val="178"/>
    </font>
    <font>
      <sz val="12"/>
      <color theme="1"/>
      <name val="Calibri"/>
      <family val="2"/>
      <scheme val="minor"/>
    </font>
    <font>
      <sz val="22"/>
      <color rgb="FFFF0000"/>
      <name val="B Titr"/>
      <charset val="178"/>
    </font>
    <font>
      <b/>
      <sz val="11"/>
      <color rgb="FF000000"/>
      <name val="2  Titr"/>
      <charset val="178"/>
    </font>
    <font>
      <sz val="11"/>
      <color theme="1"/>
      <name val="Calibri"/>
      <family val="2"/>
      <scheme val="minor"/>
    </font>
    <font>
      <b/>
      <sz val="10"/>
      <color indexed="8"/>
      <name val="B Nazanin"/>
      <charset val="178"/>
    </font>
    <font>
      <sz val="9"/>
      <color indexed="8"/>
      <name val="B Titr"/>
      <charset val="178"/>
    </font>
    <font>
      <sz val="9"/>
      <name val="B Titr"/>
      <charset val="178"/>
    </font>
    <font>
      <sz val="9"/>
      <color theme="1"/>
      <name val="B Titr"/>
      <charset val="178"/>
    </font>
    <font>
      <sz val="10"/>
      <color rgb="FF000000"/>
      <name val="B Titr"/>
      <charset val="178"/>
    </font>
    <font>
      <sz val="10"/>
      <color theme="1"/>
      <name val="Calibri"/>
      <family val="2"/>
      <scheme val="minor"/>
    </font>
    <font>
      <b/>
      <sz val="10"/>
      <color rgb="FF000000"/>
      <name val="B Titr"/>
      <charset val="178"/>
    </font>
    <font>
      <b/>
      <sz val="20"/>
      <color rgb="FF000000"/>
      <name val="B Titr"/>
      <charset val="178"/>
    </font>
    <font>
      <b/>
      <sz val="16"/>
      <name val="2  Titr"/>
      <charset val="178"/>
    </font>
    <font>
      <b/>
      <sz val="16"/>
      <name val="B Titr"/>
      <charset val="178"/>
    </font>
    <font>
      <b/>
      <sz val="14"/>
      <color rgb="FFC00000"/>
      <name val="B Titr"/>
      <charset val="178"/>
    </font>
    <font>
      <b/>
      <sz val="12"/>
      <color rgb="FFC00000"/>
      <name val="B Titr"/>
      <charset val="178"/>
    </font>
    <font>
      <sz val="16"/>
      <color theme="1"/>
      <name val="Calibri"/>
      <family val="2"/>
      <scheme val="minor"/>
    </font>
    <font>
      <b/>
      <sz val="18"/>
      <color theme="1"/>
      <name val="B Nazanin"/>
      <charset val="178"/>
    </font>
    <font>
      <b/>
      <sz val="16"/>
      <color theme="1" tint="4.9989318521683403E-2"/>
      <name val="B Nazanin"/>
      <charset val="178"/>
    </font>
    <font>
      <b/>
      <sz val="16"/>
      <color theme="1"/>
      <name val="B Nazanin"/>
      <charset val="178"/>
    </font>
    <font>
      <b/>
      <sz val="20"/>
      <color rgb="FF000000"/>
      <name val="B Nazanin"/>
      <charset val="178"/>
    </font>
    <font>
      <b/>
      <sz val="24"/>
      <color rgb="FF000000"/>
      <name val="B Nazanin"/>
      <charset val="178"/>
    </font>
    <font>
      <sz val="12"/>
      <color theme="1"/>
      <name val="Times New Roman"/>
      <family val="1"/>
    </font>
    <font>
      <b/>
      <sz val="12"/>
      <color theme="1"/>
      <name val="Times New Roman"/>
      <family val="1"/>
    </font>
    <font>
      <u/>
      <sz val="12"/>
      <color theme="1"/>
      <name val="Times New Roman"/>
      <family val="1"/>
    </font>
    <font>
      <sz val="12"/>
      <color rgb="FFFF0000"/>
      <name val="B Nazanin"/>
      <charset val="178"/>
    </font>
    <font>
      <b/>
      <sz val="9"/>
      <color theme="1"/>
      <name val="Tahoma"/>
      <family val="2"/>
    </font>
    <font>
      <b/>
      <sz val="9"/>
      <color theme="1"/>
      <name val="B Titr"/>
      <charset val="178"/>
    </font>
    <font>
      <sz val="9"/>
      <color theme="1"/>
      <name val="B Nazanin"/>
      <charset val="178"/>
    </font>
    <font>
      <sz val="9"/>
      <color theme="1"/>
      <name val="Times New Roman"/>
      <family val="1"/>
    </font>
    <font>
      <b/>
      <sz val="12"/>
      <color rgb="FF1D1B11"/>
      <name val="B Nazanin"/>
      <charset val="178"/>
    </font>
    <font>
      <b/>
      <sz val="11"/>
      <color theme="1"/>
      <name val="2  Titr"/>
      <charset val="178"/>
    </font>
    <font>
      <b/>
      <sz val="9"/>
      <color indexed="81"/>
      <name val="Tahoma"/>
      <family val="2"/>
    </font>
    <font>
      <sz val="11"/>
      <name val="Calibri"/>
      <family val="2"/>
      <charset val="178"/>
      <scheme val="minor"/>
    </font>
    <font>
      <b/>
      <sz val="9"/>
      <color rgb="FF000000"/>
      <name val="B Titr"/>
      <charset val="178"/>
    </font>
    <font>
      <b/>
      <sz val="12"/>
      <color indexed="8"/>
      <name val="B Nazanin"/>
      <charset val="178"/>
    </font>
    <font>
      <b/>
      <sz val="9"/>
      <color theme="1"/>
      <name val="B Nazanin"/>
      <charset val="178"/>
    </font>
    <font>
      <b/>
      <sz val="11"/>
      <color rgb="FF1D1B11"/>
      <name val="B Nazanin"/>
      <charset val="178"/>
    </font>
    <font>
      <b/>
      <sz val="9"/>
      <color theme="1"/>
      <name val="Times New Roman"/>
      <family val="1"/>
    </font>
    <font>
      <b/>
      <sz val="12"/>
      <color rgb="FF000000"/>
      <name val="Calibri"/>
      <family val="2"/>
      <scheme val="minor"/>
    </font>
    <font>
      <b/>
      <sz val="12"/>
      <color rgb="FF000000"/>
      <name val="Times New Roman"/>
      <family val="1"/>
    </font>
    <font>
      <b/>
      <sz val="10"/>
      <color theme="1"/>
      <name val="B Nazanin"/>
      <charset val="178"/>
    </font>
    <font>
      <sz val="10"/>
      <color theme="1"/>
      <name val="B Nazanin"/>
      <charset val="178"/>
    </font>
    <font>
      <sz val="11"/>
      <color theme="4" tint="-0.249977111117893"/>
      <name val="Calibri"/>
      <family val="2"/>
      <scheme val="minor"/>
    </font>
    <font>
      <sz val="16"/>
      <color theme="4" tint="-0.249977111117893"/>
      <name val="B Titr"/>
      <charset val="178"/>
    </font>
    <font>
      <sz val="11"/>
      <color theme="4" tint="-0.249977111117893"/>
      <name val="B Titr"/>
      <charset val="178"/>
    </font>
  </fonts>
  <fills count="2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BAFF8B"/>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F2F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DEEAF6"/>
        <bgColor rgb="FFDEEAF6"/>
      </patternFill>
    </fill>
    <fill>
      <patternFill patternType="solid">
        <fgColor rgb="FFE2EFD9"/>
        <bgColor rgb="FFE2EFD9"/>
      </patternFill>
    </fill>
    <fill>
      <patternFill patternType="solid">
        <fgColor rgb="FFFFFFFF"/>
        <bgColor rgb="FF000000"/>
      </patternFill>
    </fill>
    <fill>
      <patternFill patternType="solid">
        <fgColor theme="0"/>
        <bgColor rgb="FF000000"/>
      </patternFill>
    </fill>
    <fill>
      <patternFill patternType="solid">
        <fgColor rgb="FFBFCFEB"/>
        <bgColor rgb="FF000000"/>
      </patternFill>
    </fill>
    <fill>
      <patternFill patternType="solid">
        <fgColor theme="9" tint="0.39997558519241921"/>
        <bgColor rgb="FF000000"/>
      </patternFill>
    </fill>
    <fill>
      <patternFill patternType="solid">
        <fgColor theme="0"/>
        <bgColor rgb="FFDEEAF6"/>
      </patternFill>
    </fill>
    <fill>
      <patternFill patternType="solid">
        <fgColor theme="0"/>
        <bgColor rgb="FFE2EFD9"/>
      </patternFill>
    </fill>
    <fill>
      <patternFill patternType="solid">
        <fgColor rgb="FFFFEEB9"/>
        <bgColor rgb="FF000000"/>
      </patternFill>
    </fill>
    <fill>
      <patternFill patternType="solid">
        <fgColor rgb="FFFFECAF"/>
        <bgColor rgb="FF000000"/>
      </patternFill>
    </fill>
    <fill>
      <patternFill patternType="solid">
        <fgColor rgb="FFC5D3ED"/>
        <bgColor indexed="64"/>
      </patternFill>
    </fill>
    <fill>
      <patternFill patternType="solid">
        <fgColor theme="6" tint="0.59999389629810485"/>
        <bgColor indexed="64"/>
      </patternFill>
    </fill>
    <fill>
      <patternFill patternType="solid">
        <fgColor rgb="FFFFF2CC"/>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F2CC"/>
        <bgColor rgb="FF000000"/>
      </patternFill>
    </fill>
    <fill>
      <patternFill patternType="solid">
        <fgColor rgb="FFF5FDC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diagonal/>
    </border>
    <border>
      <left style="thin">
        <color indexed="64"/>
      </left>
      <right/>
      <top/>
      <bottom style="thick">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s>
  <cellStyleXfs count="6">
    <xf numFmtId="0" fontId="0" fillId="0" borderId="0"/>
    <xf numFmtId="0" fontId="36" fillId="0" borderId="0" applyNumberFormat="0" applyFill="0" applyBorder="0" applyAlignment="0" applyProtection="0"/>
    <xf numFmtId="0" fontId="44" fillId="0" borderId="0"/>
    <xf numFmtId="9" fontId="44"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cellStyleXfs>
  <cellXfs count="1103">
    <xf numFmtId="0" fontId="0" fillId="0" borderId="0" xfId="0"/>
    <xf numFmtId="0" fontId="1" fillId="2" borderId="0" xfId="0" applyFont="1" applyFill="1"/>
    <xf numFmtId="0" fontId="3" fillId="2" borderId="1" xfId="0" applyFont="1" applyFill="1" applyBorder="1" applyAlignment="1">
      <alignment horizontal="center" vertical="center" wrapText="1" readingOrder="2"/>
    </xf>
    <xf numFmtId="0" fontId="5" fillId="2" borderId="1" xfId="0" applyFont="1" applyFill="1" applyBorder="1" applyAlignment="1">
      <alignment horizontal="right" vertical="center" wrapText="1" readingOrder="2"/>
    </xf>
    <xf numFmtId="0" fontId="5" fillId="2" borderId="1" xfId="0" applyFont="1" applyFill="1" applyBorder="1" applyAlignment="1">
      <alignment horizontal="right" vertical="center" readingOrder="2"/>
    </xf>
    <xf numFmtId="0" fontId="12" fillId="3" borderId="1" xfId="0" applyFont="1" applyFill="1" applyBorder="1" applyAlignment="1">
      <alignment horizontal="right" vertical="center" wrapText="1" readingOrder="2"/>
    </xf>
    <xf numFmtId="0" fontId="15" fillId="0" borderId="1" xfId="0" applyFont="1" applyBorder="1" applyAlignment="1">
      <alignment horizontal="center" vertical="center" wrapText="1" readingOrder="2"/>
    </xf>
    <xf numFmtId="0" fontId="10" fillId="3" borderId="1" xfId="0" applyFont="1" applyFill="1" applyBorder="1" applyAlignment="1">
      <alignment horizontal="right" vertical="center" wrapText="1" readingOrder="2"/>
    </xf>
    <xf numFmtId="0" fontId="15" fillId="0" borderId="1" xfId="0" applyFont="1" applyBorder="1" applyAlignment="1">
      <alignment vertical="center" wrapText="1" readingOrder="2"/>
    </xf>
    <xf numFmtId="0" fontId="17" fillId="3" borderId="1" xfId="0" applyFont="1" applyFill="1" applyBorder="1" applyAlignment="1">
      <alignment horizontal="center" vertical="center"/>
    </xf>
    <xf numFmtId="0" fontId="12" fillId="0" borderId="1" xfId="0" applyFont="1" applyBorder="1" applyAlignment="1">
      <alignment vertical="center" wrapText="1" readingOrder="2"/>
    </xf>
    <xf numFmtId="0" fontId="0" fillId="0" borderId="0" xfId="0" applyAlignment="1">
      <alignment readingOrder="2"/>
    </xf>
    <xf numFmtId="0" fontId="0" fillId="0" borderId="0" xfId="0" applyAlignment="1">
      <alignment vertical="center"/>
    </xf>
    <xf numFmtId="0" fontId="0" fillId="0" borderId="0" xfId="0" applyAlignment="1">
      <alignment vertical="center" readingOrder="2"/>
    </xf>
    <xf numFmtId="0" fontId="15" fillId="0" borderId="10" xfId="0" applyFont="1" applyBorder="1" applyAlignment="1">
      <alignment vertical="center" wrapText="1" readingOrder="2"/>
    </xf>
    <xf numFmtId="0" fontId="15" fillId="0" borderId="10" xfId="0" applyFont="1" applyBorder="1" applyAlignment="1">
      <alignment horizontal="center" vertical="center" wrapText="1" readingOrder="2"/>
    </xf>
    <xf numFmtId="0" fontId="15" fillId="3" borderId="1" xfId="0" applyFont="1" applyFill="1" applyBorder="1" applyAlignment="1">
      <alignment horizontal="center" vertical="center" wrapText="1" readingOrder="2"/>
    </xf>
    <xf numFmtId="0" fontId="0" fillId="0" borderId="0" xfId="0" applyAlignment="1">
      <alignment horizontal="right" wrapText="1"/>
    </xf>
    <xf numFmtId="0" fontId="27" fillId="0" borderId="0" xfId="0" applyFont="1" applyAlignment="1">
      <alignment horizontal="center" vertical="center"/>
    </xf>
    <xf numFmtId="0" fontId="18" fillId="0" borderId="0" xfId="0" applyFont="1"/>
    <xf numFmtId="0" fontId="4" fillId="2" borderId="1" xfId="0" applyFont="1" applyFill="1" applyBorder="1" applyAlignment="1">
      <alignment horizontal="center" vertical="center" wrapText="1" readingOrder="2"/>
    </xf>
    <xf numFmtId="0" fontId="4" fillId="2" borderId="1" xfId="0" applyFont="1" applyFill="1" applyBorder="1" applyAlignment="1">
      <alignment horizontal="center" vertical="center" readingOrder="2"/>
    </xf>
    <xf numFmtId="0" fontId="17" fillId="3" borderId="7" xfId="0" applyFont="1" applyFill="1" applyBorder="1" applyAlignment="1">
      <alignment horizontal="center" vertical="center"/>
    </xf>
    <xf numFmtId="0" fontId="20" fillId="0" borderId="1" xfId="0" applyFont="1" applyBorder="1" applyAlignment="1">
      <alignment horizontal="center" vertical="center" wrapText="1"/>
    </xf>
    <xf numFmtId="0" fontId="4" fillId="4" borderId="1" xfId="0" applyFont="1" applyFill="1" applyBorder="1" applyAlignment="1">
      <alignment horizontal="center" vertical="center" wrapText="1" readingOrder="2"/>
    </xf>
    <xf numFmtId="0" fontId="1" fillId="2" borderId="0" xfId="0" applyFont="1" applyFill="1" applyProtection="1"/>
    <xf numFmtId="0" fontId="4" fillId="4" borderId="1" xfId="0" applyFont="1" applyFill="1" applyBorder="1" applyAlignment="1" applyProtection="1">
      <alignment horizontal="center" vertical="center" wrapText="1" readingOrder="2"/>
    </xf>
    <xf numFmtId="0" fontId="0" fillId="0" borderId="0" xfId="0" applyProtection="1"/>
    <xf numFmtId="0" fontId="4" fillId="4" borderId="1" xfId="0" applyFont="1" applyFill="1" applyBorder="1" applyAlignment="1">
      <alignment horizontal="center" vertical="center" wrapText="1"/>
    </xf>
    <xf numFmtId="0" fontId="4" fillId="4" borderId="1" xfId="0" applyFont="1" applyFill="1" applyBorder="1" applyAlignment="1" applyProtection="1">
      <alignment horizontal="center" vertical="center" wrapText="1"/>
    </xf>
    <xf numFmtId="0" fontId="12" fillId="0" borderId="10" xfId="0" applyFont="1" applyBorder="1" applyAlignment="1" applyProtection="1">
      <alignment vertical="center" wrapText="1" readingOrder="2"/>
    </xf>
    <xf numFmtId="0" fontId="15" fillId="3" borderId="1" xfId="0" applyFont="1" applyFill="1" applyBorder="1" applyAlignment="1" applyProtection="1">
      <alignment horizontal="center" vertical="center" wrapText="1" readingOrder="2"/>
    </xf>
    <xf numFmtId="0" fontId="10" fillId="3" borderId="1" xfId="0" applyFont="1" applyFill="1" applyBorder="1" applyAlignment="1" applyProtection="1">
      <alignment horizontal="right" vertical="center" wrapText="1" readingOrder="2"/>
    </xf>
    <xf numFmtId="1" fontId="4" fillId="4" borderId="1" xfId="0" applyNumberFormat="1"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readingOrder="2"/>
    </xf>
    <xf numFmtId="0" fontId="19" fillId="3" borderId="1" xfId="0" applyFont="1" applyFill="1" applyBorder="1" applyAlignment="1" applyProtection="1">
      <alignment horizontal="center" vertical="center" wrapText="1" readingOrder="2"/>
    </xf>
    <xf numFmtId="0" fontId="12" fillId="3" borderId="1" xfId="0" applyFont="1" applyFill="1" applyBorder="1" applyAlignment="1" applyProtection="1">
      <alignment horizontal="right" vertical="center" wrapText="1" readingOrder="2"/>
    </xf>
    <xf numFmtId="0" fontId="12" fillId="3" borderId="11" xfId="0" applyFont="1" applyFill="1" applyBorder="1" applyAlignment="1" applyProtection="1">
      <alignment horizontal="right" vertical="center" wrapText="1" readingOrder="2"/>
    </xf>
    <xf numFmtId="0" fontId="17" fillId="3" borderId="10" xfId="0" applyFont="1" applyFill="1" applyBorder="1" applyAlignment="1" applyProtection="1">
      <alignment horizontal="center" vertical="center" wrapText="1" readingOrder="2"/>
    </xf>
    <xf numFmtId="0" fontId="17" fillId="3" borderId="10" xfId="0" applyFont="1" applyFill="1" applyBorder="1" applyAlignment="1" applyProtection="1">
      <alignment vertical="center" wrapText="1" readingOrder="2"/>
    </xf>
    <xf numFmtId="0" fontId="16" fillId="0" borderId="0" xfId="0" applyFont="1" applyAlignment="1" applyProtection="1">
      <alignment vertical="center"/>
    </xf>
    <xf numFmtId="0" fontId="0" fillId="0" borderId="0" xfId="0" applyAlignment="1" applyProtection="1">
      <alignment horizontal="center" vertical="center"/>
    </xf>
    <xf numFmtId="0" fontId="29" fillId="0" borderId="1" xfId="0" applyFont="1" applyBorder="1" applyAlignment="1" applyProtection="1">
      <alignment horizontal="center" vertical="center"/>
    </xf>
    <xf numFmtId="0" fontId="23" fillId="0" borderId="1" xfId="0" applyFont="1" applyBorder="1" applyAlignment="1" applyProtection="1">
      <alignment horizontal="center" vertical="center" wrapText="1" readingOrder="2"/>
      <protection locked="0"/>
    </xf>
    <xf numFmtId="0" fontId="10" fillId="0" borderId="1" xfId="0" applyFont="1" applyBorder="1" applyAlignment="1" applyProtection="1">
      <alignment horizontal="center" vertical="center" wrapText="1"/>
      <protection locked="0"/>
    </xf>
    <xf numFmtId="0" fontId="0" fillId="0" borderId="0" xfId="0" applyAlignment="1">
      <alignment horizontal="center"/>
    </xf>
    <xf numFmtId="0" fontId="10" fillId="3" borderId="10" xfId="0" applyFont="1" applyFill="1" applyBorder="1" applyAlignment="1" applyProtection="1">
      <alignment horizontal="right" vertical="center" wrapText="1" readingOrder="2"/>
    </xf>
    <xf numFmtId="165" fontId="4" fillId="4" borderId="1" xfId="0" applyNumberFormat="1" applyFont="1" applyFill="1" applyBorder="1" applyAlignment="1" applyProtection="1">
      <alignment horizontal="center" vertical="center" wrapText="1"/>
    </xf>
    <xf numFmtId="0" fontId="21" fillId="2" borderId="1" xfId="0" applyFont="1" applyFill="1" applyBorder="1" applyAlignment="1">
      <alignment horizontal="center" vertical="center"/>
    </xf>
    <xf numFmtId="0" fontId="23" fillId="3" borderId="1" xfId="0" applyFont="1" applyFill="1" applyBorder="1" applyAlignment="1" applyProtection="1">
      <alignment horizontal="center" vertical="center" wrapText="1" readingOrder="2"/>
      <protection locked="0"/>
    </xf>
    <xf numFmtId="0" fontId="4" fillId="4" borderId="10" xfId="0"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0" fontId="10" fillId="3" borderId="1" xfId="0" applyFont="1" applyFill="1" applyBorder="1" applyAlignment="1" applyProtection="1">
      <alignment horizontal="center" vertical="center" wrapText="1" readingOrder="2"/>
      <protection locked="0"/>
    </xf>
    <xf numFmtId="0" fontId="15" fillId="3" borderId="1" xfId="0" applyFont="1" applyFill="1" applyBorder="1" applyAlignment="1" applyProtection="1">
      <alignment horizontal="center" vertical="center" wrapText="1" readingOrder="2"/>
    </xf>
    <xf numFmtId="0" fontId="10" fillId="3" borderId="1" xfId="0" applyFont="1" applyFill="1" applyBorder="1" applyAlignment="1" applyProtection="1">
      <alignment horizontal="right" vertical="center" wrapText="1" readingOrder="2"/>
    </xf>
    <xf numFmtId="0" fontId="11" fillId="0" borderId="1" xfId="0" applyFont="1" applyBorder="1" applyAlignment="1" applyProtection="1">
      <alignment vertical="center" wrapText="1" readingOrder="2"/>
      <protection locked="0"/>
    </xf>
    <xf numFmtId="0" fontId="34" fillId="6" borderId="1" xfId="0" applyFont="1" applyFill="1" applyBorder="1" applyAlignment="1" applyProtection="1">
      <alignment horizontal="center" vertical="center" wrapText="1"/>
      <protection locked="0"/>
    </xf>
    <xf numFmtId="0" fontId="32" fillId="5" borderId="1" xfId="0" applyFont="1" applyFill="1" applyBorder="1" applyAlignment="1">
      <alignment horizontal="center" vertical="center" wrapText="1" readingOrder="2"/>
    </xf>
    <xf numFmtId="0" fontId="3" fillId="6" borderId="1" xfId="0" applyFont="1" applyFill="1" applyBorder="1" applyAlignment="1" applyProtection="1">
      <alignment horizontal="center" vertical="center" wrapText="1"/>
    </xf>
    <xf numFmtId="0" fontId="0" fillId="0" borderId="0" xfId="0" applyBorder="1" applyProtection="1"/>
    <xf numFmtId="0" fontId="21" fillId="2" borderId="10" xfId="0" applyFont="1" applyFill="1" applyBorder="1" applyAlignment="1" applyProtection="1">
      <alignment horizontal="center" vertical="center"/>
    </xf>
    <xf numFmtId="0" fontId="3" fillId="6" borderId="7"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3" fillId="6" borderId="1" xfId="0" applyFont="1" applyFill="1" applyBorder="1" applyAlignment="1" applyProtection="1">
      <alignment horizontal="right" vertical="center" wrapText="1"/>
    </xf>
    <xf numFmtId="0" fontId="3" fillId="6" borderId="1" xfId="0" applyFont="1" applyFill="1" applyBorder="1" applyAlignment="1" applyProtection="1">
      <alignment horizontal="center" vertical="center" wrapText="1" readingOrder="2"/>
    </xf>
    <xf numFmtId="0" fontId="6" fillId="6" borderId="1"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readingOrder="2"/>
    </xf>
    <xf numFmtId="0" fontId="13" fillId="7" borderId="1" xfId="0" applyFont="1" applyFill="1" applyBorder="1" applyAlignment="1" applyProtection="1">
      <alignment vertical="center" wrapText="1" readingOrder="2"/>
      <protection locked="0"/>
    </xf>
    <xf numFmtId="0" fontId="3" fillId="6" borderId="1" xfId="0"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readingOrder="2"/>
    </xf>
    <xf numFmtId="0" fontId="12" fillId="0" borderId="1" xfId="0" applyFont="1" applyBorder="1" applyAlignment="1" applyProtection="1">
      <alignment horizontal="center" vertical="center" wrapText="1" readingOrder="2"/>
    </xf>
    <xf numFmtId="0" fontId="3" fillId="6" borderId="7" xfId="2" applyFont="1" applyFill="1" applyBorder="1" applyAlignment="1" applyProtection="1">
      <alignment horizontal="center" vertical="center" wrapText="1"/>
    </xf>
    <xf numFmtId="0" fontId="45" fillId="0" borderId="0" xfId="2" applyFont="1"/>
    <xf numFmtId="0" fontId="3" fillId="6" borderId="1" xfId="2" applyFont="1" applyFill="1" applyBorder="1" applyAlignment="1" applyProtection="1">
      <alignment horizontal="right" vertical="center" wrapText="1"/>
    </xf>
    <xf numFmtId="0" fontId="3" fillId="6" borderId="1" xfId="2" applyFont="1" applyFill="1" applyBorder="1" applyAlignment="1" applyProtection="1">
      <alignment horizontal="center" vertical="center" wrapText="1" readingOrder="2"/>
    </xf>
    <xf numFmtId="0" fontId="6" fillId="6" borderId="1" xfId="2" applyFont="1" applyFill="1" applyBorder="1" applyAlignment="1" applyProtection="1">
      <alignment horizontal="center" vertical="center" wrapText="1"/>
    </xf>
    <xf numFmtId="0" fontId="4" fillId="6" borderId="1" xfId="2" applyFont="1" applyFill="1" applyBorder="1" applyAlignment="1" applyProtection="1">
      <alignment horizontal="center" vertical="center" wrapText="1" readingOrder="2"/>
    </xf>
    <xf numFmtId="0" fontId="43" fillId="2" borderId="0" xfId="0" applyFont="1" applyFill="1" applyProtection="1"/>
    <xf numFmtId="0" fontId="43" fillId="0" borderId="0" xfId="0" applyFont="1" applyProtection="1"/>
    <xf numFmtId="0" fontId="10" fillId="0" borderId="1" xfId="0" applyFont="1" applyBorder="1" applyAlignment="1" applyProtection="1">
      <alignment horizontal="center" vertical="center" wrapText="1" readingOrder="2"/>
    </xf>
    <xf numFmtId="0" fontId="10"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xf>
    <xf numFmtId="0" fontId="10" fillId="0" borderId="1" xfId="0" applyFont="1" applyFill="1" applyBorder="1" applyAlignment="1" applyProtection="1">
      <alignment horizontal="center" vertical="center" wrapText="1" readingOrder="2"/>
    </xf>
    <xf numFmtId="0" fontId="10" fillId="3" borderId="1" xfId="0" applyFont="1" applyFill="1" applyBorder="1" applyAlignment="1" applyProtection="1">
      <alignment horizontal="center" vertical="center" wrapText="1" readingOrder="2"/>
    </xf>
    <xf numFmtId="0" fontId="5" fillId="2" borderId="6" xfId="0" applyFont="1" applyFill="1" applyBorder="1" applyAlignment="1">
      <alignment horizontal="right" vertical="center" wrapText="1" readingOrder="2"/>
    </xf>
    <xf numFmtId="0" fontId="4" fillId="2" borderId="3" xfId="0" applyFont="1" applyFill="1" applyBorder="1" applyAlignment="1">
      <alignment horizontal="center" vertical="center" wrapText="1" readingOrder="2"/>
    </xf>
    <xf numFmtId="0" fontId="4" fillId="2" borderId="11" xfId="0" applyFont="1" applyFill="1" applyBorder="1" applyAlignment="1">
      <alignment horizontal="center" vertical="center" wrapText="1" readingOrder="2"/>
    </xf>
    <xf numFmtId="0" fontId="11" fillId="0" borderId="7"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readingOrder="2"/>
    </xf>
    <xf numFmtId="0" fontId="4" fillId="4" borderId="1" xfId="0" applyFont="1" applyFill="1" applyBorder="1" applyAlignment="1">
      <alignment horizontal="center" vertical="center" wrapText="1" readingOrder="2"/>
    </xf>
    <xf numFmtId="0" fontId="4" fillId="4" borderId="1" xfId="0" applyFont="1" applyFill="1" applyBorder="1" applyAlignment="1" applyProtection="1">
      <alignment horizontal="center" vertical="center" wrapText="1" readingOrder="2"/>
    </xf>
    <xf numFmtId="0" fontId="9" fillId="0" borderId="1" xfId="0" applyFont="1" applyBorder="1" applyAlignment="1">
      <alignment horizontal="center" vertical="center" wrapText="1" readingOrder="1"/>
    </xf>
    <xf numFmtId="0" fontId="47" fillId="3" borderId="11" xfId="0" applyFont="1" applyFill="1" applyBorder="1" applyAlignment="1" applyProtection="1">
      <alignment horizontal="right" vertical="center" wrapText="1" readingOrder="2"/>
    </xf>
    <xf numFmtId="0" fontId="49" fillId="3" borderId="1" xfId="0" applyFont="1" applyFill="1" applyBorder="1" applyAlignment="1" applyProtection="1">
      <alignment horizontal="center" vertical="center" wrapText="1" readingOrder="2"/>
    </xf>
    <xf numFmtId="3" fontId="21" fillId="0" borderId="1" xfId="0" applyNumberFormat="1" applyFont="1" applyBorder="1" applyAlignment="1">
      <alignment horizontal="center" vertical="center" wrapText="1" readingOrder="2"/>
    </xf>
    <xf numFmtId="2" fontId="12" fillId="3" borderId="1" xfId="0" applyNumberFormat="1" applyFont="1" applyFill="1" applyBorder="1" applyAlignment="1">
      <alignment horizontal="right" vertical="center" wrapText="1" readingOrder="2"/>
    </xf>
    <xf numFmtId="0" fontId="45" fillId="0" borderId="0" xfId="2" applyFont="1" applyBorder="1"/>
    <xf numFmtId="0" fontId="1" fillId="2" borderId="0" xfId="0" applyFont="1" applyFill="1" applyBorder="1" applyProtection="1"/>
    <xf numFmtId="0" fontId="45" fillId="0" borderId="8" xfId="2" applyFont="1" applyBorder="1"/>
    <xf numFmtId="0" fontId="12" fillId="0" borderId="1" xfId="0" applyFont="1" applyBorder="1" applyAlignment="1" applyProtection="1">
      <alignment horizontal="center" vertical="center" wrapText="1" readingOrder="2"/>
      <protection locked="0"/>
    </xf>
    <xf numFmtId="0" fontId="10" fillId="0" borderId="9" xfId="0" applyFont="1" applyBorder="1" applyAlignment="1">
      <alignment horizontal="right" vertical="center" wrapText="1" readingOrder="2"/>
    </xf>
    <xf numFmtId="3" fontId="54" fillId="2" borderId="1" xfId="0" applyNumberFormat="1" applyFont="1" applyFill="1" applyBorder="1" applyAlignment="1">
      <alignment horizontal="center" vertical="center" wrapText="1" readingOrder="2"/>
    </xf>
    <xf numFmtId="0" fontId="2" fillId="7" borderId="8" xfId="0" applyFont="1" applyFill="1" applyBorder="1" applyAlignment="1">
      <alignment horizontal="center" vertical="center" textRotation="90" wrapText="1" readingOrder="2"/>
    </xf>
    <xf numFmtId="2" fontId="8" fillId="4" borderId="9" xfId="0" applyNumberFormat="1" applyFont="1" applyFill="1" applyBorder="1" applyAlignment="1" applyProtection="1">
      <alignment vertical="center" wrapText="1" readingOrder="2"/>
    </xf>
    <xf numFmtId="0" fontId="3" fillId="6" borderId="1" xfId="0" applyFont="1" applyFill="1" applyBorder="1" applyAlignment="1" applyProtection="1">
      <alignment horizontal="center" vertical="center" wrapText="1"/>
    </xf>
    <xf numFmtId="0" fontId="4" fillId="4" borderId="1" xfId="0" applyFont="1" applyFill="1" applyBorder="1" applyAlignment="1">
      <alignment horizontal="center" vertical="center" wrapText="1" readingOrder="2"/>
    </xf>
    <xf numFmtId="0" fontId="3" fillId="6" borderId="7" xfId="0" applyFont="1" applyFill="1" applyBorder="1" applyAlignment="1" applyProtection="1">
      <alignment horizontal="center" vertical="center" wrapText="1" readingOrder="2"/>
    </xf>
    <xf numFmtId="0" fontId="6" fillId="6" borderId="7" xfId="0" applyFont="1" applyFill="1" applyBorder="1" applyAlignment="1" applyProtection="1">
      <alignment horizontal="center" vertical="center" wrapText="1"/>
    </xf>
    <xf numFmtId="0" fontId="4" fillId="4" borderId="9" xfId="0" applyFont="1" applyFill="1" applyBorder="1" applyAlignment="1">
      <alignment horizontal="center" vertical="center" wrapText="1"/>
    </xf>
    <xf numFmtId="0" fontId="52" fillId="8" borderId="1" xfId="0" applyFont="1" applyFill="1" applyBorder="1" applyAlignment="1">
      <alignment horizontal="center" vertical="center" wrapText="1" readingOrder="2"/>
    </xf>
    <xf numFmtId="0" fontId="52" fillId="8" borderId="1" xfId="0" applyFont="1" applyFill="1" applyBorder="1" applyAlignment="1">
      <alignment horizontal="justify" vertical="center" wrapText="1" readingOrder="2"/>
    </xf>
    <xf numFmtId="0" fontId="10" fillId="0" borderId="19" xfId="0" applyFont="1" applyBorder="1" applyAlignment="1">
      <alignment horizontal="right" vertical="center" wrapText="1" readingOrder="2"/>
    </xf>
    <xf numFmtId="0" fontId="10" fillId="0" borderId="26" xfId="0" applyFont="1" applyBorder="1" applyAlignment="1">
      <alignment horizontal="right" vertical="center" wrapText="1" readingOrder="2"/>
    </xf>
    <xf numFmtId="0" fontId="11" fillId="0" borderId="1" xfId="0" applyFont="1" applyBorder="1" applyAlignment="1">
      <alignment vertical="center" wrapText="1"/>
    </xf>
    <xf numFmtId="0" fontId="55" fillId="6" borderId="1" xfId="0" applyFont="1" applyFill="1" applyBorder="1" applyAlignment="1" applyProtection="1">
      <alignment horizontal="center" vertical="center" wrapText="1"/>
    </xf>
    <xf numFmtId="0" fontId="59" fillId="0" borderId="0" xfId="0" applyFont="1" applyAlignment="1" applyProtection="1">
      <alignment horizontal="center" vertical="center"/>
    </xf>
    <xf numFmtId="0" fontId="0" fillId="2" borderId="0" xfId="0" applyFill="1"/>
    <xf numFmtId="0" fontId="0" fillId="2" borderId="0" xfId="0" applyFill="1" applyProtection="1"/>
    <xf numFmtId="0" fontId="43" fillId="11" borderId="0" xfId="0" applyFont="1" applyFill="1" applyProtection="1"/>
    <xf numFmtId="0" fontId="1" fillId="11" borderId="0" xfId="0" applyFont="1" applyFill="1" applyProtection="1"/>
    <xf numFmtId="1" fontId="41" fillId="11" borderId="1"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readingOrder="2"/>
    </xf>
    <xf numFmtId="0" fontId="32" fillId="11" borderId="1" xfId="0" applyFont="1" applyFill="1" applyBorder="1" applyAlignment="1" applyProtection="1">
      <alignment horizontal="center" vertical="center" wrapText="1"/>
    </xf>
    <xf numFmtId="0" fontId="0" fillId="11" borderId="0" xfId="0" applyFill="1" applyProtection="1"/>
    <xf numFmtId="0" fontId="9" fillId="0" borderId="1" xfId="0" applyFont="1" applyBorder="1" applyAlignment="1">
      <alignment vertical="center" wrapText="1" readingOrder="2"/>
    </xf>
    <xf numFmtId="0" fontId="9" fillId="0" borderId="1" xfId="0" applyFont="1" applyBorder="1" applyAlignment="1">
      <alignment horizontal="center" vertical="center" wrapText="1" readingOrder="2"/>
    </xf>
    <xf numFmtId="0" fontId="9" fillId="0" borderId="1" xfId="0" applyFont="1" applyBorder="1" applyAlignment="1">
      <alignment horizontal="right" vertical="center" wrapText="1" readingOrder="2"/>
    </xf>
    <xf numFmtId="0" fontId="53" fillId="0" borderId="1" xfId="0" applyFont="1" applyBorder="1" applyAlignment="1">
      <alignment horizontal="right" vertical="center" wrapText="1" readingOrder="2"/>
    </xf>
    <xf numFmtId="0" fontId="9" fillId="0" borderId="1" xfId="0" applyFont="1" applyBorder="1" applyAlignment="1">
      <alignment horizontal="justify" vertical="center" wrapText="1" readingOrder="2"/>
    </xf>
    <xf numFmtId="0" fontId="9" fillId="0" borderId="1" xfId="0" applyFont="1" applyBorder="1" applyAlignment="1">
      <alignment horizontal="right" vertical="center" wrapText="1" indent="1" readingOrder="2"/>
    </xf>
    <xf numFmtId="0" fontId="9" fillId="0" borderId="1" xfId="0" applyFont="1" applyBorder="1" applyAlignment="1">
      <alignment horizontal="right" vertical="center" wrapText="1" indent="2" readingOrder="2"/>
    </xf>
    <xf numFmtId="165" fontId="67"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0" fontId="4" fillId="4" borderId="1" xfId="0" applyFont="1" applyFill="1" applyBorder="1" applyAlignment="1" applyProtection="1">
      <alignment horizontal="center" vertical="center" wrapText="1" readingOrder="2"/>
    </xf>
    <xf numFmtId="0" fontId="4" fillId="6" borderId="7" xfId="0" applyFont="1" applyFill="1" applyBorder="1" applyAlignment="1" applyProtection="1">
      <alignment horizontal="center" vertical="center" wrapText="1"/>
    </xf>
    <xf numFmtId="0" fontId="4" fillId="6" borderId="1" xfId="0" applyFont="1" applyFill="1" applyBorder="1" applyAlignment="1" applyProtection="1">
      <alignment horizontal="right" vertical="center" wrapText="1"/>
    </xf>
    <xf numFmtId="0" fontId="10" fillId="6" borderId="2" xfId="0" applyFont="1" applyFill="1" applyBorder="1" applyAlignment="1" applyProtection="1">
      <alignment horizontal="right" vertical="top"/>
      <protection locked="0"/>
    </xf>
    <xf numFmtId="0" fontId="10" fillId="6" borderId="17" xfId="0" applyFont="1" applyFill="1" applyBorder="1" applyAlignment="1" applyProtection="1">
      <alignment horizontal="right" vertical="top"/>
      <protection locked="0"/>
    </xf>
    <xf numFmtId="0" fontId="3" fillId="6" borderId="1" xfId="0" applyFont="1" applyFill="1" applyBorder="1" applyAlignment="1" applyProtection="1">
      <alignment horizontal="center" vertical="center" wrapText="1"/>
    </xf>
    <xf numFmtId="0" fontId="4" fillId="4" borderId="1" xfId="0" applyFont="1" applyFill="1" applyBorder="1" applyAlignment="1">
      <alignment horizontal="center" vertical="center" wrapText="1" readingOrder="2"/>
    </xf>
    <xf numFmtId="0" fontId="54" fillId="6" borderId="1" xfId="2" applyFont="1" applyFill="1" applyBorder="1" applyAlignment="1" applyProtection="1">
      <alignment horizontal="center" vertical="center" wrapText="1"/>
    </xf>
    <xf numFmtId="1" fontId="15" fillId="4" borderId="1" xfId="0" applyNumberFormat="1" applyFont="1" applyFill="1" applyBorder="1" applyAlignment="1" applyProtection="1">
      <alignment horizontal="center" vertical="center" wrapText="1"/>
    </xf>
    <xf numFmtId="0" fontId="12" fillId="0" borderId="1" xfId="0" applyFont="1" applyBorder="1" applyAlignment="1">
      <alignment horizontal="right" vertical="center" wrapText="1" readingOrder="2"/>
    </xf>
    <xf numFmtId="0" fontId="4" fillId="4" borderId="1" xfId="0" applyFont="1" applyFill="1" applyBorder="1" applyAlignment="1">
      <alignment horizontal="center" vertical="center" wrapText="1"/>
    </xf>
    <xf numFmtId="0" fontId="12" fillId="3" borderId="1" xfId="0" applyFont="1" applyFill="1" applyBorder="1" applyAlignment="1" applyProtection="1">
      <alignment horizontal="center" vertical="center"/>
      <protection locked="0"/>
    </xf>
    <xf numFmtId="0" fontId="3" fillId="6" borderId="1"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0" fontId="3" fillId="6" borderId="1" xfId="0" applyFont="1" applyFill="1" applyBorder="1" applyAlignment="1" applyProtection="1">
      <alignment horizontal="right" vertical="center" wrapText="1"/>
    </xf>
    <xf numFmtId="0" fontId="12" fillId="0" borderId="1" xfId="0" applyFont="1" applyBorder="1" applyAlignment="1">
      <alignment horizontal="center" vertical="center" wrapText="1" readingOrder="2"/>
    </xf>
    <xf numFmtId="0" fontId="3" fillId="6" borderId="7" xfId="0" applyFont="1" applyFill="1" applyBorder="1" applyAlignment="1" applyProtection="1">
      <alignment horizontal="center" vertical="center" wrapText="1" readingOrder="2"/>
    </xf>
    <xf numFmtId="0" fontId="6" fillId="6" borderId="7" xfId="0" applyFont="1" applyFill="1" applyBorder="1" applyAlignment="1" applyProtection="1">
      <alignment horizontal="center" vertical="center" wrapText="1"/>
    </xf>
    <xf numFmtId="2" fontId="39" fillId="4" borderId="7" xfId="0" applyNumberFormat="1" applyFont="1" applyFill="1" applyBorder="1" applyAlignment="1">
      <alignment horizontal="center" vertical="center" wrapText="1" readingOrder="2"/>
    </xf>
    <xf numFmtId="2" fontId="39" fillId="4" borderId="9" xfId="0" applyNumberFormat="1" applyFont="1" applyFill="1" applyBorder="1" applyAlignment="1">
      <alignment vertical="center" wrapText="1" readingOrder="2"/>
    </xf>
    <xf numFmtId="0" fontId="9" fillId="0" borderId="0" xfId="0" applyFont="1" applyBorder="1" applyAlignment="1">
      <alignment horizontal="center" vertical="center" wrapText="1" readingOrder="2"/>
    </xf>
    <xf numFmtId="0" fontId="15" fillId="7" borderId="4" xfId="0" applyFont="1" applyFill="1" applyBorder="1" applyAlignment="1">
      <alignment vertical="center" textRotation="90" wrapText="1" readingOrder="2"/>
    </xf>
    <xf numFmtId="0" fontId="12" fillId="3" borderId="20" xfId="0" applyFont="1" applyFill="1" applyBorder="1" applyAlignment="1">
      <alignment horizontal="center" vertical="center"/>
    </xf>
    <xf numFmtId="0" fontId="12" fillId="0" borderId="21" xfId="0" applyFont="1" applyBorder="1" applyAlignment="1">
      <alignment horizontal="right" vertical="center" wrapText="1"/>
    </xf>
    <xf numFmtId="0" fontId="12" fillId="0" borderId="21" xfId="0" applyFont="1" applyBorder="1" applyAlignment="1">
      <alignment horizontal="center" vertical="center" wrapText="1" readingOrder="2"/>
    </xf>
    <xf numFmtId="0" fontId="12" fillId="3" borderId="21" xfId="0" applyFont="1" applyFill="1" applyBorder="1" applyAlignment="1" applyProtection="1">
      <alignment horizontal="center" vertical="center"/>
      <protection locked="0"/>
    </xf>
    <xf numFmtId="0" fontId="11" fillId="0" borderId="22" xfId="0" applyFont="1" applyBorder="1" applyAlignment="1" applyProtection="1">
      <alignment horizontal="center" vertical="center" wrapText="1"/>
      <protection locked="0"/>
    </xf>
    <xf numFmtId="0" fontId="12" fillId="3" borderId="23" xfId="0" applyFont="1" applyFill="1" applyBorder="1" applyAlignment="1">
      <alignment horizontal="center" vertical="center"/>
    </xf>
    <xf numFmtId="0" fontId="12" fillId="0" borderId="1" xfId="0" applyFont="1" applyBorder="1" applyAlignment="1">
      <alignment horizontal="right" vertical="center" wrapText="1"/>
    </xf>
    <xf numFmtId="0" fontId="11" fillId="0" borderId="16" xfId="0" applyFont="1" applyBorder="1" applyAlignment="1" applyProtection="1">
      <alignment horizontal="center" vertical="center" wrapText="1"/>
      <protection locked="0"/>
    </xf>
    <xf numFmtId="0" fontId="12" fillId="3" borderId="1" xfId="0" applyFont="1" applyFill="1" applyBorder="1" applyAlignment="1" applyProtection="1">
      <alignment horizontal="center" vertical="center" readingOrder="2"/>
      <protection locked="0"/>
    </xf>
    <xf numFmtId="0" fontId="12" fillId="0" borderId="24" xfId="0" applyFont="1" applyBorder="1" applyAlignment="1">
      <alignment horizontal="center" vertical="center" wrapText="1" readingOrder="2"/>
    </xf>
    <xf numFmtId="0" fontId="11" fillId="0" borderId="25" xfId="0" applyFont="1" applyBorder="1" applyAlignment="1" applyProtection="1">
      <alignment horizontal="center" vertical="center" wrapText="1"/>
      <protection locked="0"/>
    </xf>
    <xf numFmtId="0" fontId="3" fillId="6" borderId="7" xfId="0" applyFont="1" applyFill="1" applyBorder="1" applyAlignment="1" applyProtection="1">
      <alignment horizontal="right" vertical="center" wrapText="1" readingOrder="2"/>
    </xf>
    <xf numFmtId="0" fontId="12" fillId="0" borderId="24" xfId="0" applyFont="1" applyBorder="1" applyAlignment="1">
      <alignment horizontal="right" vertical="center" wrapText="1" readingOrder="2"/>
    </xf>
    <xf numFmtId="0" fontId="4" fillId="4" borderId="1" xfId="0" applyFont="1" applyFill="1" applyBorder="1" applyAlignment="1">
      <alignment horizontal="right" vertical="center" wrapText="1" readingOrder="2"/>
    </xf>
    <xf numFmtId="0" fontId="9" fillId="0" borderId="0" xfId="0" applyFont="1" applyBorder="1" applyAlignment="1">
      <alignment horizontal="right" vertical="center" wrapText="1" readingOrder="2"/>
    </xf>
    <xf numFmtId="0" fontId="9" fillId="0" borderId="13" xfId="0" applyFont="1" applyBorder="1" applyAlignment="1">
      <alignment horizontal="right" vertical="center" wrapText="1" readingOrder="2"/>
    </xf>
    <xf numFmtId="0" fontId="0" fillId="10" borderId="14" xfId="0" applyFill="1" applyBorder="1" applyProtection="1"/>
    <xf numFmtId="0" fontId="0" fillId="10" borderId="0" xfId="0" applyFill="1" applyBorder="1" applyProtection="1"/>
    <xf numFmtId="0" fontId="0" fillId="10" borderId="15" xfId="0" applyFill="1" applyBorder="1" applyProtection="1"/>
    <xf numFmtId="0" fontId="3" fillId="6" borderId="1" xfId="0" applyFont="1" applyFill="1" applyBorder="1" applyAlignment="1" applyProtection="1">
      <alignment horizontal="center" vertical="center" wrapText="1"/>
    </xf>
    <xf numFmtId="0" fontId="12" fillId="0" borderId="1" xfId="0" applyFont="1" applyBorder="1" applyAlignment="1">
      <alignment horizontal="center" vertical="center" wrapText="1" readingOrder="2"/>
    </xf>
    <xf numFmtId="0" fontId="12" fillId="3" borderId="1" xfId="0" applyFont="1" applyFill="1" applyBorder="1" applyAlignment="1" applyProtection="1">
      <alignment horizontal="center" vertical="center" wrapText="1" readingOrder="2"/>
      <protection locked="0"/>
    </xf>
    <xf numFmtId="0" fontId="10" fillId="0" borderId="1" xfId="0" applyFont="1" applyBorder="1" applyAlignment="1" applyProtection="1">
      <alignment vertical="center" wrapText="1"/>
    </xf>
    <xf numFmtId="0" fontId="3" fillId="6" borderId="1" xfId="0" applyNumberFormat="1" applyFont="1" applyFill="1" applyBorder="1" applyAlignment="1" applyProtection="1">
      <alignment horizontal="center" vertical="center" wrapText="1"/>
    </xf>
    <xf numFmtId="0" fontId="0" fillId="0" borderId="0" xfId="0" applyNumberFormat="1"/>
    <xf numFmtId="0" fontId="3" fillId="6" borderId="7" xfId="0" applyFont="1" applyFill="1" applyBorder="1" applyAlignment="1" applyProtection="1">
      <alignment horizontal="center" vertical="center" wrapText="1"/>
      <protection locked="0"/>
    </xf>
    <xf numFmtId="0" fontId="4" fillId="6" borderId="7" xfId="0" applyFont="1" applyFill="1" applyBorder="1" applyAlignment="1" applyProtection="1">
      <alignment horizontal="center" vertical="center" wrapText="1" readingOrder="2"/>
      <protection locked="0"/>
    </xf>
    <xf numFmtId="0" fontId="11" fillId="0" borderId="1" xfId="0" applyFont="1" applyBorder="1" applyAlignment="1" applyProtection="1">
      <alignment vertical="center" wrapText="1"/>
      <protection locked="0"/>
    </xf>
    <xf numFmtId="0" fontId="20" fillId="0" borderId="1" xfId="0" applyFont="1" applyBorder="1" applyAlignment="1" applyProtection="1">
      <alignment horizontal="center" vertical="center" wrapText="1"/>
    </xf>
    <xf numFmtId="0" fontId="10" fillId="0" borderId="1" xfId="0" applyFont="1" applyBorder="1" applyAlignment="1" applyProtection="1">
      <alignment horizontal="right" vertical="center" wrapText="1"/>
    </xf>
    <xf numFmtId="0" fontId="10" fillId="0" borderId="1" xfId="0" applyFont="1" applyBorder="1" applyAlignment="1" applyProtection="1">
      <alignment horizontal="right" vertical="center" wrapText="1" readingOrder="2"/>
    </xf>
    <xf numFmtId="3" fontId="54" fillId="2" borderId="1" xfId="0" applyNumberFormat="1" applyFont="1" applyFill="1" applyBorder="1" applyAlignment="1" applyProtection="1">
      <alignment horizontal="center" vertical="center" wrapText="1" readingOrder="2"/>
      <protection locked="0"/>
    </xf>
    <xf numFmtId="0" fontId="0" fillId="0" borderId="0" xfId="0" applyAlignment="1" applyProtection="1">
      <alignment horizontal="center"/>
    </xf>
    <xf numFmtId="0" fontId="17" fillId="2" borderId="1" xfId="0" applyFont="1" applyFill="1" applyBorder="1" applyAlignment="1" applyProtection="1">
      <alignment horizontal="center" vertical="center" wrapText="1" readingOrder="2"/>
    </xf>
    <xf numFmtId="0" fontId="9" fillId="2" borderId="1" xfId="0" applyFont="1" applyFill="1" applyBorder="1" applyAlignment="1" applyProtection="1">
      <alignment horizontal="right" vertical="center" wrapText="1" readingOrder="2"/>
    </xf>
    <xf numFmtId="0" fontId="9" fillId="2" borderId="1" xfId="0" applyFont="1" applyFill="1" applyBorder="1" applyAlignment="1" applyProtection="1">
      <alignment vertical="center" wrapText="1" readingOrder="2"/>
    </xf>
    <xf numFmtId="0" fontId="9" fillId="2" borderId="7" xfId="0" applyFont="1" applyFill="1" applyBorder="1" applyAlignment="1" applyProtection="1">
      <alignment vertical="center" wrapText="1" readingOrder="2"/>
    </xf>
    <xf numFmtId="0" fontId="9" fillId="2" borderId="1" xfId="0" applyFont="1" applyFill="1" applyBorder="1" applyAlignment="1" applyProtection="1">
      <alignment horizontal="right" vertical="center" readingOrder="2"/>
    </xf>
    <xf numFmtId="0" fontId="9" fillId="2" borderId="7" xfId="0" applyFont="1" applyFill="1" applyBorder="1" applyAlignment="1" applyProtection="1">
      <alignment horizontal="right" vertical="center" wrapText="1" readingOrder="2"/>
    </xf>
    <xf numFmtId="0" fontId="23" fillId="2" borderId="9" xfId="0" applyFont="1" applyFill="1" applyBorder="1" applyAlignment="1" applyProtection="1">
      <alignment horizontal="right" vertical="center" wrapText="1" readingOrder="2"/>
      <protection locked="0"/>
    </xf>
    <xf numFmtId="0" fontId="12" fillId="2" borderId="1" xfId="0" applyFont="1" applyFill="1" applyBorder="1" applyAlignment="1" applyProtection="1">
      <alignment horizontal="center" vertical="center" wrapText="1" readingOrder="2"/>
      <protection locked="0"/>
    </xf>
    <xf numFmtId="0" fontId="12"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readingOrder="2"/>
    </xf>
    <xf numFmtId="0" fontId="0" fillId="10" borderId="0" xfId="0" applyFill="1" applyProtection="1">
      <protection locked="0"/>
    </xf>
    <xf numFmtId="0" fontId="0" fillId="0" borderId="0" xfId="0" applyProtection="1">
      <protection locked="0"/>
    </xf>
    <xf numFmtId="0" fontId="17" fillId="2" borderId="1"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center" vertical="center" wrapText="1"/>
    </xf>
    <xf numFmtId="0" fontId="12" fillId="2" borderId="1" xfId="0" applyNumberFormat="1"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readingOrder="2"/>
    </xf>
    <xf numFmtId="0" fontId="9" fillId="2" borderId="1" xfId="0" applyNumberFormat="1" applyFont="1" applyFill="1" applyBorder="1" applyAlignment="1" applyProtection="1">
      <alignment horizontal="center" vertical="center" wrapText="1" readingOrder="2"/>
    </xf>
    <xf numFmtId="0" fontId="9" fillId="2" borderId="7" xfId="0" applyNumberFormat="1" applyFont="1" applyFill="1" applyBorder="1" applyAlignment="1" applyProtection="1">
      <alignment horizontal="center" vertical="center" wrapText="1" readingOrder="2"/>
    </xf>
    <xf numFmtId="0" fontId="9" fillId="2" borderId="1" xfId="0" applyNumberFormat="1" applyFont="1" applyFill="1" applyBorder="1" applyAlignment="1" applyProtection="1">
      <alignment horizontal="center" vertical="center"/>
    </xf>
    <xf numFmtId="0" fontId="9" fillId="2" borderId="7"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readingOrder="2"/>
      <protection locked="0"/>
    </xf>
    <xf numFmtId="0" fontId="19" fillId="2" borderId="1" xfId="0" applyNumberFormat="1" applyFont="1" applyFill="1" applyBorder="1" applyAlignment="1" applyProtection="1">
      <alignment horizontal="center" vertical="center" wrapText="1" readingOrder="2"/>
    </xf>
    <xf numFmtId="0" fontId="17" fillId="2" borderId="1" xfId="0" applyNumberFormat="1"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xf>
    <xf numFmtId="0" fontId="10" fillId="2" borderId="1" xfId="0" applyNumberFormat="1"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readingOrder="2"/>
    </xf>
    <xf numFmtId="0" fontId="12" fillId="3" borderId="1" xfId="0" applyFont="1" applyFill="1" applyBorder="1" applyAlignment="1" applyProtection="1">
      <alignment horizontal="center" vertical="center" wrapText="1" readingOrder="2"/>
    </xf>
    <xf numFmtId="0" fontId="23" fillId="2" borderId="1" xfId="0" applyFont="1" applyFill="1" applyBorder="1" applyAlignment="1" applyProtection="1">
      <alignment horizontal="center" vertical="center" wrapText="1" readingOrder="2"/>
      <protection locked="0"/>
    </xf>
    <xf numFmtId="0" fontId="23" fillId="2" borderId="9" xfId="0" applyFont="1" applyFill="1" applyBorder="1" applyAlignment="1" applyProtection="1">
      <alignment horizontal="center" vertical="center" wrapText="1" readingOrder="2"/>
      <protection locked="0"/>
    </xf>
    <xf numFmtId="0" fontId="12" fillId="3" borderId="1" xfId="0" applyFont="1" applyFill="1" applyBorder="1" applyAlignment="1" applyProtection="1">
      <alignment horizontal="center" vertical="center" wrapText="1" readingOrder="2"/>
    </xf>
    <xf numFmtId="0" fontId="12" fillId="3" borderId="1" xfId="0" applyFont="1" applyFill="1" applyBorder="1" applyAlignment="1" applyProtection="1">
      <alignment horizontal="center" vertical="center" wrapText="1" readingOrder="2"/>
      <protection locked="0"/>
    </xf>
    <xf numFmtId="0" fontId="56" fillId="9" borderId="1" xfId="0" applyFont="1" applyFill="1" applyBorder="1" applyAlignment="1" applyProtection="1">
      <alignment horizontal="center" vertical="center" wrapText="1"/>
    </xf>
    <xf numFmtId="0" fontId="32" fillId="9" borderId="7" xfId="0" applyFont="1" applyFill="1" applyBorder="1" applyAlignment="1" applyProtection="1">
      <alignment horizontal="center" vertical="center" wrapText="1" readingOrder="2"/>
      <protection locked="0"/>
    </xf>
    <xf numFmtId="165" fontId="56" fillId="4" borderId="1" xfId="0" applyNumberFormat="1" applyFont="1" applyFill="1" applyBorder="1" applyAlignment="1" applyProtection="1">
      <alignment horizontal="center" vertical="center" wrapText="1"/>
    </xf>
    <xf numFmtId="0" fontId="56" fillId="4" borderId="1" xfId="0" applyNumberFormat="1"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readingOrder="2"/>
      <protection locked="0"/>
    </xf>
    <xf numFmtId="0" fontId="12" fillId="3" borderId="1" xfId="0" applyNumberFormat="1" applyFont="1" applyFill="1" applyBorder="1" applyAlignment="1" applyProtection="1">
      <alignment horizontal="center" vertical="center" wrapText="1" readingOrder="2"/>
      <protection locked="0"/>
    </xf>
    <xf numFmtId="0" fontId="60" fillId="7" borderId="1" xfId="0" applyFont="1" applyFill="1" applyBorder="1" applyAlignment="1" applyProtection="1">
      <alignment horizontal="center" vertical="center" wrapText="1" readingOrder="2"/>
      <protection locked="0"/>
    </xf>
    <xf numFmtId="0" fontId="3" fillId="6" borderId="1" xfId="0" applyFont="1" applyFill="1" applyBorder="1" applyAlignment="1" applyProtection="1">
      <alignment horizontal="center" vertical="center" wrapText="1"/>
    </xf>
    <xf numFmtId="0" fontId="11" fillId="0" borderId="1" xfId="0" applyFont="1" applyBorder="1" applyAlignment="1" applyProtection="1">
      <alignment horizontal="center" vertical="center" wrapText="1" readingOrder="2"/>
      <protection locked="0"/>
    </xf>
    <xf numFmtId="0" fontId="10" fillId="0" borderId="1" xfId="0" applyFont="1" applyBorder="1" applyAlignment="1" applyProtection="1">
      <alignment horizontal="center" vertical="center" wrapText="1" readingOrder="2"/>
      <protection locked="0"/>
    </xf>
    <xf numFmtId="0" fontId="11"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readingOrder="2"/>
      <protection locked="0"/>
    </xf>
    <xf numFmtId="0" fontId="9" fillId="0" borderId="1" xfId="0" applyFont="1" applyBorder="1" applyAlignment="1" applyProtection="1">
      <alignment horizontal="center" vertical="center" wrapText="1" readingOrder="1"/>
      <protection locked="0"/>
    </xf>
    <xf numFmtId="0" fontId="5" fillId="2" borderId="1" xfId="0"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readingOrder="2"/>
      <protection locked="0"/>
    </xf>
    <xf numFmtId="0" fontId="72" fillId="0" borderId="0" xfId="0" applyFont="1"/>
    <xf numFmtId="0" fontId="4" fillId="6" borderId="7" xfId="0" applyFont="1" applyFill="1" applyBorder="1" applyAlignment="1" applyProtection="1">
      <alignment horizontal="center" vertical="center" wrapText="1" readingOrder="2"/>
    </xf>
    <xf numFmtId="0" fontId="21" fillId="0" borderId="1" xfId="0" applyFont="1" applyFill="1" applyBorder="1" applyAlignment="1">
      <alignment horizontal="center" vertical="center" wrapText="1"/>
    </xf>
    <xf numFmtId="2" fontId="39" fillId="4" borderId="7" xfId="0" applyNumberFormat="1" applyFont="1" applyFill="1" applyBorder="1" applyAlignment="1" applyProtection="1">
      <alignment horizontal="center" vertical="center" wrapText="1" readingOrder="2"/>
    </xf>
    <xf numFmtId="0" fontId="0" fillId="2" borderId="14" xfId="0" applyFill="1" applyBorder="1" applyProtection="1"/>
    <xf numFmtId="0" fontId="0" fillId="2" borderId="0" xfId="0" applyFill="1" applyBorder="1" applyProtection="1"/>
    <xf numFmtId="0" fontId="0" fillId="2" borderId="15" xfId="0" applyFill="1" applyBorder="1" applyProtection="1"/>
    <xf numFmtId="0" fontId="3" fillId="6" borderId="1" xfId="0" applyFont="1" applyFill="1" applyBorder="1" applyAlignment="1" applyProtection="1">
      <alignment horizontal="center" vertical="center" wrapText="1"/>
    </xf>
    <xf numFmtId="2" fontId="39" fillId="4" borderId="7" xfId="0" applyNumberFormat="1" applyFont="1" applyFill="1" applyBorder="1" applyAlignment="1" applyProtection="1">
      <alignment horizontal="center" vertical="center" wrapText="1" readingOrder="2"/>
    </xf>
    <xf numFmtId="0" fontId="4" fillId="6" borderId="1" xfId="0" applyFont="1" applyFill="1" applyBorder="1" applyAlignment="1" applyProtection="1">
      <alignment horizontal="center" vertical="center" wrapText="1"/>
    </xf>
    <xf numFmtId="0" fontId="10" fillId="0" borderId="10" xfId="0" applyFont="1" applyBorder="1" applyAlignment="1">
      <alignment horizontal="right" vertical="center" wrapText="1" readingOrder="2"/>
    </xf>
    <xf numFmtId="0" fontId="10" fillId="0" borderId="1" xfId="0" applyFont="1" applyBorder="1" applyAlignment="1">
      <alignment horizontal="right" vertical="center" wrapText="1" readingOrder="2"/>
    </xf>
    <xf numFmtId="0" fontId="10" fillId="0" borderId="1" xfId="0" applyFont="1" applyBorder="1" applyAlignment="1" applyProtection="1">
      <alignment horizontal="center" vertical="center" wrapText="1" readingOrder="2"/>
      <protection locked="0"/>
    </xf>
    <xf numFmtId="0" fontId="10" fillId="0" borderId="1" xfId="0" applyFont="1" applyBorder="1" applyAlignment="1" applyProtection="1">
      <alignment horizontal="center" vertical="center" wrapText="1" readingOrder="2"/>
    </xf>
    <xf numFmtId="0" fontId="15" fillId="0" borderId="1" xfId="0" applyFont="1" applyBorder="1" applyAlignment="1" applyProtection="1">
      <alignment horizontal="center" vertical="center" wrapText="1" readingOrder="2"/>
      <protection locked="0"/>
    </xf>
    <xf numFmtId="0" fontId="15" fillId="0" borderId="1" xfId="0" applyFont="1" applyBorder="1" applyAlignment="1">
      <alignment horizontal="right" vertical="center" wrapText="1" readingOrder="2"/>
    </xf>
    <xf numFmtId="0" fontId="15" fillId="0" borderId="1" xfId="0" applyFont="1" applyBorder="1" applyAlignment="1" applyProtection="1">
      <alignment horizontal="center" vertical="center" wrapText="1" readingOrder="2"/>
    </xf>
    <xf numFmtId="0" fontId="11" fillId="0" borderId="1" xfId="0" applyFont="1" applyBorder="1" applyAlignment="1" applyProtection="1">
      <alignment horizontal="center" vertical="center" wrapText="1" readingOrder="2"/>
      <protection locked="0"/>
    </xf>
    <xf numFmtId="0" fontId="15" fillId="7" borderId="1" xfId="0" applyFont="1" applyFill="1" applyBorder="1" applyAlignment="1">
      <alignment horizontal="center" vertical="center" textRotation="90" wrapText="1" readingOrder="2"/>
    </xf>
    <xf numFmtId="0" fontId="15" fillId="0" borderId="10" xfId="0" applyFont="1" applyBorder="1" applyAlignment="1">
      <alignment horizontal="right" vertical="center" wrapText="1" readingOrder="2"/>
    </xf>
    <xf numFmtId="0" fontId="4" fillId="4" borderId="1" xfId="0" applyFont="1" applyFill="1" applyBorder="1" applyAlignment="1">
      <alignment horizontal="center" vertical="center" wrapText="1" readingOrder="2"/>
    </xf>
    <xf numFmtId="165" fontId="10" fillId="0" borderId="8" xfId="0" applyNumberFormat="1" applyFont="1" applyBorder="1" applyAlignment="1" applyProtection="1">
      <alignment horizontal="center" vertical="center" wrapText="1" readingOrder="2"/>
      <protection locked="0"/>
    </xf>
    <xf numFmtId="0" fontId="0" fillId="0" borderId="0" xfId="0" applyFont="1"/>
    <xf numFmtId="0" fontId="0" fillId="10" borderId="0" xfId="0" applyFill="1"/>
    <xf numFmtId="0" fontId="12" fillId="3" borderId="11" xfId="0" applyFont="1" applyFill="1" applyBorder="1" applyAlignment="1" applyProtection="1">
      <alignment horizontal="center" vertical="center"/>
    </xf>
    <xf numFmtId="2" fontId="39" fillId="4" borderId="9" xfId="0" applyNumberFormat="1" applyFont="1" applyFill="1" applyBorder="1" applyAlignment="1" applyProtection="1">
      <alignment horizontal="center" vertical="center" wrapText="1" readingOrder="2"/>
    </xf>
    <xf numFmtId="0" fontId="10" fillId="0" borderId="7" xfId="0" applyFont="1" applyBorder="1" applyAlignment="1" applyProtection="1">
      <alignment horizontal="center" vertical="center" wrapText="1" readingOrder="2"/>
    </xf>
    <xf numFmtId="0" fontId="3" fillId="6" borderId="1" xfId="2" applyFont="1" applyFill="1" applyBorder="1" applyAlignment="1" applyProtection="1">
      <alignment horizontal="center" vertical="center" wrapText="1"/>
    </xf>
    <xf numFmtId="0" fontId="10" fillId="0" borderId="1" xfId="0" applyFont="1" applyBorder="1" applyAlignment="1">
      <alignment horizontal="right" vertical="top" wrapText="1" readingOrder="2"/>
    </xf>
    <xf numFmtId="0" fontId="10" fillId="0" borderId="1" xfId="0" applyFont="1" applyBorder="1" applyAlignment="1">
      <alignment horizontal="right" vertical="center" wrapText="1" readingOrder="2"/>
    </xf>
    <xf numFmtId="0" fontId="10" fillId="0" borderId="7" xfId="0" applyFont="1" applyBorder="1" applyAlignment="1" applyProtection="1">
      <alignment horizontal="center" vertical="center" wrapText="1" readingOrder="2"/>
      <protection locked="0"/>
    </xf>
    <xf numFmtId="0" fontId="10" fillId="0" borderId="9" xfId="0" applyFont="1" applyBorder="1" applyAlignment="1" applyProtection="1">
      <alignment horizontal="center" vertical="center" wrapText="1" readingOrder="2"/>
      <protection locked="0"/>
    </xf>
    <xf numFmtId="0" fontId="10" fillId="0" borderId="8" xfId="0" applyFont="1" applyBorder="1" applyAlignment="1">
      <alignment horizontal="right" vertical="top" wrapText="1" readingOrder="2"/>
    </xf>
    <xf numFmtId="0" fontId="10" fillId="0" borderId="8" xfId="0" applyFont="1" applyBorder="1" applyAlignment="1" applyProtection="1">
      <alignment horizontal="center" vertical="center" wrapText="1" readingOrder="2"/>
      <protection locked="0"/>
    </xf>
    <xf numFmtId="0" fontId="10" fillId="0" borderId="7" xfId="0" applyFont="1" applyBorder="1" applyAlignment="1">
      <alignment horizontal="right" vertical="top" wrapText="1" readingOrder="2"/>
    </xf>
    <xf numFmtId="0" fontId="10" fillId="0" borderId="1" xfId="0" applyFont="1" applyBorder="1" applyAlignment="1" applyProtection="1">
      <alignment horizontal="center" vertical="center" wrapText="1" readingOrder="2"/>
    </xf>
    <xf numFmtId="0" fontId="10" fillId="0" borderId="1" xfId="0" applyFont="1" applyBorder="1" applyAlignment="1" applyProtection="1">
      <alignment horizontal="center" vertical="center" wrapText="1" readingOrder="2"/>
      <protection locked="0"/>
    </xf>
    <xf numFmtId="0" fontId="76" fillId="0" borderId="1" xfId="0" applyFont="1" applyFill="1" applyBorder="1" applyAlignment="1">
      <alignment horizontal="right" vertical="center" wrapText="1" readingOrder="2"/>
    </xf>
    <xf numFmtId="0" fontId="81" fillId="0" borderId="0" xfId="0" applyFont="1"/>
    <xf numFmtId="0" fontId="18" fillId="12" borderId="1" xfId="0" applyFont="1" applyFill="1" applyBorder="1" applyAlignment="1">
      <alignment horizontal="right" vertical="center" wrapText="1" readingOrder="2"/>
    </xf>
    <xf numFmtId="49" fontId="67" fillId="13" borderId="1" xfId="0" applyNumberFormat="1" applyFont="1" applyFill="1" applyBorder="1" applyAlignment="1">
      <alignment horizontal="right" vertical="center" wrapText="1" readingOrder="2"/>
    </xf>
    <xf numFmtId="49" fontId="56" fillId="9" borderId="1" xfId="0" applyNumberFormat="1" applyFont="1" applyFill="1" applyBorder="1" applyAlignment="1" applyProtection="1">
      <alignment horizontal="center" vertical="center" wrapText="1"/>
    </xf>
    <xf numFmtId="0" fontId="3" fillId="6" borderId="20" xfId="0" applyFont="1" applyFill="1" applyBorder="1" applyAlignment="1" applyProtection="1">
      <alignment horizontal="center" vertical="center" wrapText="1" readingOrder="2"/>
    </xf>
    <xf numFmtId="0" fontId="3" fillId="6" borderId="21" xfId="0" applyFont="1" applyFill="1" applyBorder="1" applyAlignment="1" applyProtection="1">
      <alignment horizontal="center" vertical="center" wrapText="1"/>
    </xf>
    <xf numFmtId="0" fontId="3" fillId="6" borderId="22" xfId="0" applyFont="1" applyFill="1" applyBorder="1" applyAlignment="1" applyProtection="1">
      <alignment horizontal="center" vertical="center" wrapText="1"/>
    </xf>
    <xf numFmtId="0" fontId="3" fillId="6" borderId="23" xfId="0" applyFont="1" applyFill="1" applyBorder="1" applyAlignment="1" applyProtection="1">
      <alignment horizontal="center" vertical="center" wrapText="1" readingOrder="2"/>
    </xf>
    <xf numFmtId="0" fontId="3" fillId="6" borderId="16" xfId="0"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readingOrder="2"/>
    </xf>
    <xf numFmtId="49" fontId="18" fillId="12" borderId="23" xfId="0" applyNumberFormat="1" applyFont="1" applyFill="1" applyBorder="1" applyAlignment="1">
      <alignment horizontal="center" vertical="center" wrapText="1" readingOrder="2"/>
    </xf>
    <xf numFmtId="0" fontId="37" fillId="2" borderId="16" xfId="0" applyFont="1" applyFill="1" applyBorder="1" applyAlignment="1" applyProtection="1">
      <alignment vertical="center" wrapText="1" readingOrder="2"/>
      <protection locked="0"/>
    </xf>
    <xf numFmtId="49" fontId="14" fillId="13" borderId="23" xfId="0" applyNumberFormat="1" applyFont="1" applyFill="1" applyBorder="1" applyAlignment="1">
      <alignment horizontal="center" vertical="center" wrapText="1" readingOrder="2"/>
    </xf>
    <xf numFmtId="0" fontId="14" fillId="13" borderId="1" xfId="0" applyFont="1" applyFill="1" applyBorder="1" applyAlignment="1">
      <alignment horizontal="right" vertical="center" wrapText="1" readingOrder="2"/>
    </xf>
    <xf numFmtId="0" fontId="18" fillId="12" borderId="23" xfId="0" applyNumberFormat="1" applyFont="1" applyFill="1" applyBorder="1" applyAlignment="1">
      <alignment horizontal="center" vertical="center" wrapText="1" readingOrder="2"/>
    </xf>
    <xf numFmtId="0" fontId="4" fillId="4" borderId="23" xfId="0" applyFont="1" applyFill="1" applyBorder="1" applyAlignment="1">
      <alignment horizontal="center" vertical="center" wrapText="1" readingOrder="2"/>
    </xf>
    <xf numFmtId="0" fontId="56" fillId="9" borderId="1" xfId="0" applyFont="1" applyFill="1" applyBorder="1" applyAlignment="1">
      <alignment horizontal="center" vertical="center" wrapText="1" readingOrder="2"/>
    </xf>
    <xf numFmtId="0" fontId="32" fillId="9" borderId="16" xfId="0" applyFont="1" applyFill="1" applyBorder="1" applyAlignment="1" applyProtection="1">
      <alignment horizontal="center" vertical="center" wrapText="1" readingOrder="2"/>
      <protection locked="0"/>
    </xf>
    <xf numFmtId="49" fontId="17" fillId="15" borderId="1" xfId="0" applyNumberFormat="1" applyFont="1" applyFill="1" applyBorder="1" applyAlignment="1">
      <alignment horizontal="center" vertical="center"/>
    </xf>
    <xf numFmtId="0" fontId="12" fillId="15" borderId="1" xfId="0" applyFont="1" applyFill="1" applyBorder="1" applyAlignment="1">
      <alignment horizontal="right" vertical="center" wrapText="1" readingOrder="2"/>
    </xf>
    <xf numFmtId="0" fontId="12" fillId="15" borderId="1" xfId="0" applyFont="1" applyFill="1" applyBorder="1" applyAlignment="1">
      <alignment horizontal="right" wrapText="1" readingOrder="2"/>
    </xf>
    <xf numFmtId="49" fontId="82" fillId="15" borderId="1" xfId="0" applyNumberFormat="1" applyFont="1" applyFill="1" applyBorder="1" applyAlignment="1">
      <alignment horizontal="center" vertical="center"/>
    </xf>
    <xf numFmtId="0" fontId="12" fillId="15" borderId="1" xfId="0" applyFont="1" applyFill="1" applyBorder="1" applyAlignment="1" applyProtection="1">
      <alignment horizontal="right" vertical="center" wrapText="1" readingOrder="2"/>
    </xf>
    <xf numFmtId="0" fontId="17" fillId="15" borderId="1" xfId="0" applyFont="1" applyFill="1" applyBorder="1" applyAlignment="1" applyProtection="1">
      <alignment horizontal="center" vertical="center" wrapText="1" readingOrder="2"/>
    </xf>
    <xf numFmtId="0" fontId="19" fillId="14" borderId="34" xfId="0" applyFont="1" applyFill="1" applyBorder="1" applyAlignment="1">
      <alignment horizontal="center" vertical="center" wrapText="1" readingOrder="2"/>
    </xf>
    <xf numFmtId="0" fontId="12" fillId="14" borderId="34" xfId="0" applyFont="1" applyFill="1" applyBorder="1" applyAlignment="1" applyProtection="1">
      <alignment horizontal="center" vertical="center" wrapText="1" readingOrder="2"/>
      <protection locked="0"/>
    </xf>
    <xf numFmtId="0" fontId="17" fillId="16" borderId="1" xfId="0" applyFont="1" applyFill="1" applyBorder="1" applyAlignment="1">
      <alignment horizontal="center" vertical="center" wrapText="1" readingOrder="2"/>
    </xf>
    <xf numFmtId="0" fontId="17" fillId="15" borderId="16" xfId="0" applyFont="1" applyFill="1" applyBorder="1" applyAlignment="1">
      <alignment horizontal="center" vertical="center" wrapText="1" readingOrder="2"/>
    </xf>
    <xf numFmtId="0" fontId="17" fillId="14" borderId="1" xfId="0" applyFont="1" applyFill="1" applyBorder="1" applyAlignment="1">
      <alignment horizontal="center" vertical="center"/>
    </xf>
    <xf numFmtId="0" fontId="17" fillId="15" borderId="16" xfId="0" applyFont="1" applyFill="1" applyBorder="1" applyAlignment="1">
      <alignment horizontal="center" vertical="center"/>
    </xf>
    <xf numFmtId="0" fontId="28" fillId="16" borderId="1" xfId="0" applyFont="1" applyFill="1" applyBorder="1" applyAlignment="1">
      <alignment horizontal="center" vertical="center"/>
    </xf>
    <xf numFmtId="0" fontId="28" fillId="15" borderId="16" xfId="0" applyFont="1" applyFill="1" applyBorder="1" applyAlignment="1">
      <alignment horizontal="center" vertical="center"/>
    </xf>
    <xf numFmtId="0" fontId="17" fillId="16" borderId="1" xfId="0" applyFont="1" applyFill="1" applyBorder="1" applyAlignment="1">
      <alignment horizontal="center" vertical="center"/>
    </xf>
    <xf numFmtId="0" fontId="19" fillId="16" borderId="1" xfId="0" applyFont="1" applyFill="1" applyBorder="1" applyAlignment="1">
      <alignment horizontal="center" vertical="center"/>
    </xf>
    <xf numFmtId="0" fontId="19" fillId="15" borderId="16" xfId="0" applyFont="1" applyFill="1" applyBorder="1" applyAlignment="1">
      <alignment horizontal="center" vertical="center"/>
    </xf>
    <xf numFmtId="0" fontId="28" fillId="14" borderId="1" xfId="0" applyFont="1" applyFill="1" applyBorder="1" applyAlignment="1">
      <alignment horizontal="center" vertical="center"/>
    </xf>
    <xf numFmtId="0" fontId="19" fillId="14" borderId="1" xfId="0" applyFont="1" applyFill="1" applyBorder="1" applyAlignment="1">
      <alignment horizontal="center" vertical="center"/>
    </xf>
    <xf numFmtId="0" fontId="56" fillId="17" borderId="1" xfId="0" applyFont="1" applyFill="1" applyBorder="1" applyAlignment="1" applyProtection="1">
      <alignment horizontal="center" vertical="center" wrapText="1" readingOrder="2"/>
    </xf>
    <xf numFmtId="166" fontId="51" fillId="17" borderId="1" xfId="0" applyNumberFormat="1" applyFont="1" applyFill="1" applyBorder="1" applyAlignment="1">
      <alignment horizontal="center" vertical="center" wrapText="1" readingOrder="2"/>
    </xf>
    <xf numFmtId="0" fontId="56" fillId="17" borderId="24" xfId="0" applyFont="1" applyFill="1" applyBorder="1" applyAlignment="1" applyProtection="1">
      <alignment horizontal="center" vertical="center" wrapText="1" readingOrder="2"/>
    </xf>
    <xf numFmtId="166" fontId="51" fillId="17" borderId="24" xfId="0" applyNumberFormat="1" applyFont="1" applyFill="1" applyBorder="1" applyAlignment="1">
      <alignment horizontal="center" vertical="center" wrapText="1" readingOrder="2"/>
    </xf>
    <xf numFmtId="0" fontId="4" fillId="4" borderId="6" xfId="0" applyFont="1" applyFill="1" applyBorder="1" applyAlignment="1">
      <alignment horizontal="center" vertical="center" wrapText="1" readingOrder="2"/>
    </xf>
    <xf numFmtId="0" fontId="3" fillId="6" borderId="1" xfId="0" applyFont="1" applyFill="1" applyBorder="1" applyAlignment="1" applyProtection="1">
      <alignment horizontal="center" vertical="center" wrapText="1"/>
    </xf>
    <xf numFmtId="0" fontId="11" fillId="0" borderId="7" xfId="0" applyFont="1" applyBorder="1" applyAlignment="1" applyProtection="1">
      <alignment horizontal="center" vertical="center" wrapText="1"/>
      <protection locked="0"/>
    </xf>
    <xf numFmtId="0" fontId="4" fillId="4" borderId="13" xfId="0" applyFont="1" applyFill="1" applyBorder="1" applyAlignment="1">
      <alignment horizontal="center" vertical="center" wrapText="1" readingOrder="2"/>
    </xf>
    <xf numFmtId="0" fontId="12" fillId="3" borderId="7"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protection locked="0"/>
    </xf>
    <xf numFmtId="0" fontId="4" fillId="4" borderId="1" xfId="0" applyFont="1" applyFill="1" applyBorder="1" applyAlignment="1">
      <alignment horizontal="center" vertical="center" wrapText="1" readingOrder="2"/>
    </xf>
    <xf numFmtId="0" fontId="18" fillId="18" borderId="1" xfId="0" applyFont="1" applyFill="1" applyBorder="1" applyAlignment="1">
      <alignment horizontal="center" vertical="center" wrapText="1" readingOrder="2"/>
    </xf>
    <xf numFmtId="0" fontId="14" fillId="19" borderId="1" xfId="0" applyFont="1" applyFill="1" applyBorder="1" applyAlignment="1">
      <alignment horizontal="center" vertical="center" wrapText="1" readingOrder="2"/>
    </xf>
    <xf numFmtId="0" fontId="14" fillId="19" borderId="7" xfId="0" applyFont="1" applyFill="1" applyBorder="1" applyAlignment="1">
      <alignment horizontal="center" vertical="center" wrapText="1" readingOrder="2"/>
    </xf>
    <xf numFmtId="0" fontId="18" fillId="18" borderId="1" xfId="0" applyFont="1" applyFill="1" applyBorder="1" applyAlignment="1">
      <alignment horizontal="right" vertical="center" wrapText="1" readingOrder="2"/>
    </xf>
    <xf numFmtId="0" fontId="14" fillId="19" borderId="9" xfId="0" applyFont="1" applyFill="1" applyBorder="1" applyAlignment="1">
      <alignment horizontal="center" vertical="center" wrapText="1" readingOrder="2"/>
    </xf>
    <xf numFmtId="49" fontId="18" fillId="18" borderId="1" xfId="0" applyNumberFormat="1" applyFont="1" applyFill="1" applyBorder="1" applyAlignment="1">
      <alignment horizontal="center" vertical="center" wrapText="1" readingOrder="2"/>
    </xf>
    <xf numFmtId="0" fontId="14" fillId="19" borderId="1" xfId="0" applyNumberFormat="1" applyFont="1" applyFill="1" applyBorder="1" applyAlignment="1">
      <alignment horizontal="center" vertical="center" wrapText="1" readingOrder="2"/>
    </xf>
    <xf numFmtId="49" fontId="14" fillId="19" borderId="1" xfId="0" applyNumberFormat="1" applyFont="1" applyFill="1" applyBorder="1" applyAlignment="1">
      <alignment horizontal="center" vertical="center" wrapText="1" readingOrder="2"/>
    </xf>
    <xf numFmtId="0" fontId="4" fillId="20" borderId="23" xfId="0" applyFont="1" applyFill="1" applyBorder="1" applyAlignment="1" applyProtection="1">
      <alignment horizontal="center" vertical="center" wrapText="1" readingOrder="2"/>
    </xf>
    <xf numFmtId="0" fontId="4" fillId="20" borderId="1" xfId="0" applyFont="1" applyFill="1" applyBorder="1" applyAlignment="1" applyProtection="1">
      <alignment horizontal="center" vertical="center" wrapText="1" readingOrder="2"/>
    </xf>
    <xf numFmtId="0" fontId="28" fillId="15" borderId="1" xfId="0" applyFont="1" applyFill="1" applyBorder="1" applyAlignment="1">
      <alignment horizontal="center" vertical="center"/>
    </xf>
    <xf numFmtId="0" fontId="17" fillId="15" borderId="1" xfId="0" applyFont="1" applyFill="1" applyBorder="1" applyAlignment="1">
      <alignment horizontal="center" vertical="center"/>
    </xf>
    <xf numFmtId="0" fontId="12" fillId="15" borderId="16" xfId="0" applyFont="1" applyFill="1" applyBorder="1" applyAlignment="1" applyProtection="1">
      <alignment horizontal="center" vertical="center" wrapText="1" readingOrder="2"/>
      <protection locked="0"/>
    </xf>
    <xf numFmtId="0" fontId="12" fillId="15" borderId="16" xfId="0" applyFont="1" applyFill="1" applyBorder="1" applyAlignment="1" applyProtection="1">
      <alignment vertical="center" wrapText="1" readingOrder="2"/>
      <protection locked="0"/>
    </xf>
    <xf numFmtId="0" fontId="19" fillId="15" borderId="1" xfId="0" applyFont="1" applyFill="1" applyBorder="1" applyAlignment="1">
      <alignment horizontal="center" vertical="center"/>
    </xf>
    <xf numFmtId="0" fontId="4" fillId="17" borderId="1" xfId="0" applyFont="1" applyFill="1" applyBorder="1" applyAlignment="1" applyProtection="1">
      <alignment horizontal="center" vertical="center" wrapText="1" readingOrder="2"/>
    </xf>
    <xf numFmtId="166" fontId="17" fillId="17" borderId="1" xfId="0" applyNumberFormat="1" applyFont="1" applyFill="1" applyBorder="1" applyAlignment="1">
      <alignment horizontal="center" vertical="center" wrapText="1" readingOrder="2"/>
    </xf>
    <xf numFmtId="0" fontId="4" fillId="17" borderId="24" xfId="0" applyFont="1" applyFill="1" applyBorder="1" applyAlignment="1" applyProtection="1">
      <alignment horizontal="center" vertical="center" wrapText="1" readingOrder="2"/>
    </xf>
    <xf numFmtId="166" fontId="17" fillId="17" borderId="24" xfId="0" applyNumberFormat="1" applyFont="1" applyFill="1" applyBorder="1" applyAlignment="1">
      <alignment horizontal="center" vertical="center" wrapText="1" readingOrder="2"/>
    </xf>
    <xf numFmtId="0" fontId="4" fillId="20" borderId="21" xfId="0" applyFont="1" applyFill="1" applyBorder="1" applyAlignment="1" applyProtection="1">
      <alignment horizontal="center" vertical="center" wrapText="1"/>
    </xf>
    <xf numFmtId="0" fontId="4" fillId="20" borderId="22" xfId="0" applyFont="1" applyFill="1" applyBorder="1" applyAlignment="1" applyProtection="1">
      <alignment horizontal="center" vertical="center" wrapText="1"/>
    </xf>
    <xf numFmtId="0" fontId="4" fillId="20" borderId="1" xfId="0" applyFont="1" applyFill="1" applyBorder="1" applyAlignment="1" applyProtection="1">
      <alignment horizontal="right" vertical="center" wrapText="1"/>
    </xf>
    <xf numFmtId="0" fontId="4" fillId="20" borderId="16" xfId="0" applyFont="1" applyFill="1" applyBorder="1" applyAlignment="1" applyProtection="1">
      <alignment horizontal="center" vertical="center" wrapText="1"/>
    </xf>
    <xf numFmtId="0" fontId="4" fillId="20" borderId="1" xfId="0" applyFont="1" applyFill="1" applyBorder="1" applyAlignment="1" applyProtection="1">
      <alignment horizontal="center" vertical="center" wrapText="1"/>
    </xf>
    <xf numFmtId="0" fontId="4" fillId="20" borderId="16" xfId="0" applyFont="1" applyFill="1" applyBorder="1" applyAlignment="1" applyProtection="1">
      <alignment horizontal="center" vertical="center" wrapText="1" readingOrder="2"/>
    </xf>
    <xf numFmtId="0" fontId="88" fillId="2" borderId="0" xfId="0" applyFont="1" applyFill="1"/>
    <xf numFmtId="0" fontId="12" fillId="15" borderId="3" xfId="0" applyFont="1" applyFill="1" applyBorder="1" applyAlignment="1" applyProtection="1">
      <alignment horizontal="center" vertical="center" wrapText="1" readingOrder="2"/>
      <protection locked="0"/>
    </xf>
    <xf numFmtId="0" fontId="0" fillId="2" borderId="38" xfId="0" applyFill="1" applyBorder="1"/>
    <xf numFmtId="0" fontId="4" fillId="21" borderId="21" xfId="0" applyFont="1" applyFill="1" applyBorder="1" applyAlignment="1" applyProtection="1">
      <alignment horizontal="center" vertical="center" wrapText="1"/>
    </xf>
    <xf numFmtId="0" fontId="56" fillId="21" borderId="22" xfId="0" applyFont="1" applyFill="1" applyBorder="1" applyAlignment="1" applyProtection="1">
      <alignment horizontal="center" vertical="center" wrapText="1"/>
    </xf>
    <xf numFmtId="0" fontId="19" fillId="15" borderId="16" xfId="0" applyFont="1" applyFill="1" applyBorder="1" applyAlignment="1">
      <alignment vertical="center" wrapText="1" readingOrder="2"/>
    </xf>
    <xf numFmtId="164" fontId="19" fillId="15" borderId="16" xfId="5" applyFont="1" applyFill="1" applyBorder="1" applyAlignment="1">
      <alignment vertical="center" wrapText="1" readingOrder="2"/>
    </xf>
    <xf numFmtId="0" fontId="7" fillId="21" borderId="23" xfId="0" applyFont="1" applyFill="1" applyBorder="1" applyAlignment="1" applyProtection="1">
      <alignment horizontal="center" vertical="center" wrapText="1" readingOrder="2"/>
    </xf>
    <xf numFmtId="0" fontId="7" fillId="21" borderId="1" xfId="0" applyFont="1" applyFill="1" applyBorder="1" applyAlignment="1" applyProtection="1">
      <alignment horizontal="center" vertical="center" wrapText="1" readingOrder="2"/>
    </xf>
    <xf numFmtId="0" fontId="7" fillId="21" borderId="1" xfId="0" applyFont="1" applyFill="1" applyBorder="1" applyAlignment="1" applyProtection="1">
      <alignment horizontal="center" vertical="center" wrapText="1"/>
    </xf>
    <xf numFmtId="0" fontId="7" fillId="21" borderId="16" xfId="0" applyFont="1" applyFill="1" applyBorder="1" applyAlignment="1" applyProtection="1">
      <alignment horizontal="center" vertical="center" wrapText="1" readingOrder="2"/>
    </xf>
    <xf numFmtId="0" fontId="7" fillId="21" borderId="1" xfId="0" applyFont="1" applyFill="1" applyBorder="1" applyAlignment="1" applyProtection="1">
      <alignment horizontal="center" vertical="top" wrapText="1"/>
    </xf>
    <xf numFmtId="0" fontId="4" fillId="21" borderId="1" xfId="0" applyFont="1" applyFill="1" applyBorder="1" applyAlignment="1" applyProtection="1">
      <alignment horizontal="right" vertical="center" wrapText="1"/>
    </xf>
    <xf numFmtId="0" fontId="4" fillId="21" borderId="16" xfId="0" applyFont="1" applyFill="1" applyBorder="1" applyAlignment="1" applyProtection="1">
      <alignment horizontal="center" vertical="center" wrapText="1"/>
    </xf>
    <xf numFmtId="49" fontId="89" fillId="0" borderId="7" xfId="0" applyNumberFormat="1" applyFont="1" applyBorder="1" applyAlignment="1">
      <alignment horizontal="center" vertical="center" wrapText="1" readingOrder="2"/>
    </xf>
    <xf numFmtId="0" fontId="10" fillId="0" borderId="7" xfId="0" applyFont="1" applyBorder="1" applyAlignment="1">
      <alignment horizontal="right" vertical="center" wrapText="1" readingOrder="2"/>
    </xf>
    <xf numFmtId="165" fontId="10" fillId="0" borderId="1" xfId="0" applyNumberFormat="1" applyFont="1" applyBorder="1" applyAlignment="1" applyProtection="1">
      <alignment horizontal="center" vertical="center" wrapText="1" readingOrder="2"/>
      <protection locked="0"/>
    </xf>
    <xf numFmtId="14" fontId="10" fillId="0" borderId="1" xfId="0" applyNumberFormat="1" applyFont="1" applyBorder="1" applyAlignment="1">
      <alignment horizontal="right" vertical="center" wrapText="1" readingOrder="2"/>
    </xf>
    <xf numFmtId="0" fontId="10" fillId="7" borderId="23" xfId="0" applyFont="1" applyFill="1" applyBorder="1" applyAlignment="1">
      <alignment horizontal="center" vertical="center" textRotation="90" wrapText="1" readingOrder="2"/>
    </xf>
    <xf numFmtId="165" fontId="10" fillId="0" borderId="1" xfId="0" applyNumberFormat="1" applyFont="1" applyBorder="1" applyAlignment="1" applyProtection="1">
      <alignment horizontal="center" vertical="center" wrapText="1" readingOrder="2"/>
    </xf>
    <xf numFmtId="14" fontId="10" fillId="0" borderId="7" xfId="0" applyNumberFormat="1" applyFont="1" applyBorder="1" applyAlignment="1">
      <alignment horizontal="right" vertical="center" wrapText="1" readingOrder="2"/>
    </xf>
    <xf numFmtId="0" fontId="10" fillId="0" borderId="8" xfId="0" applyFont="1" applyBorder="1" applyAlignment="1">
      <alignment horizontal="right" vertical="center" wrapText="1" readingOrder="2"/>
    </xf>
    <xf numFmtId="0" fontId="10" fillId="0" borderId="8" xfId="0" applyFont="1" applyBorder="1" applyAlignment="1" applyProtection="1">
      <alignment horizontal="center" vertical="center" wrapText="1" readingOrder="2"/>
    </xf>
    <xf numFmtId="165" fontId="10" fillId="0" borderId="1" xfId="0" applyNumberFormat="1" applyFont="1" applyBorder="1" applyAlignment="1" applyProtection="1">
      <alignment horizontal="center" vertical="center" wrapText="1"/>
      <protection locked="0"/>
    </xf>
    <xf numFmtId="165" fontId="57" fillId="9" borderId="1" xfId="0" applyNumberFormat="1" applyFont="1" applyFill="1" applyBorder="1" applyAlignment="1">
      <alignment horizontal="center" vertical="center" wrapText="1"/>
    </xf>
    <xf numFmtId="165" fontId="61" fillId="9" borderId="1" xfId="0" applyNumberFormat="1" applyFont="1" applyFill="1" applyBorder="1" applyAlignment="1">
      <alignment horizontal="center" vertical="center" wrapText="1"/>
    </xf>
    <xf numFmtId="0" fontId="4" fillId="9" borderId="1" xfId="0" applyFont="1" applyFill="1" applyBorder="1" applyAlignment="1" applyProtection="1">
      <alignment horizontal="center" vertical="center" wrapText="1" readingOrder="2"/>
    </xf>
    <xf numFmtId="0" fontId="4" fillId="9" borderId="1" xfId="0" applyFont="1" applyFill="1" applyBorder="1" applyAlignment="1">
      <alignment horizontal="center" vertical="center" wrapText="1" readingOrder="2"/>
    </xf>
    <xf numFmtId="0" fontId="90" fillId="2" borderId="1" xfId="2" applyFont="1" applyFill="1" applyBorder="1" applyAlignment="1" applyProtection="1">
      <alignment horizontal="center" vertical="center" wrapText="1" readingOrder="2"/>
    </xf>
    <xf numFmtId="0" fontId="10" fillId="2" borderId="1" xfId="2" applyFont="1" applyFill="1" applyBorder="1" applyAlignment="1" applyProtection="1">
      <alignment horizontal="center" vertical="center" wrapText="1" readingOrder="2"/>
    </xf>
    <xf numFmtId="0" fontId="10" fillId="2" borderId="1" xfId="2" applyFont="1" applyFill="1" applyBorder="1" applyAlignment="1" applyProtection="1">
      <alignment horizontal="right" vertical="center" wrapText="1" readingOrder="2"/>
    </xf>
    <xf numFmtId="0" fontId="10" fillId="2" borderId="1" xfId="2" applyFont="1" applyFill="1" applyBorder="1" applyAlignment="1" applyProtection="1">
      <alignment vertical="center" wrapText="1" readingOrder="2"/>
    </xf>
    <xf numFmtId="0" fontId="10" fillId="2" borderId="1" xfId="0" applyFont="1" applyFill="1" applyBorder="1" applyAlignment="1">
      <alignment horizontal="center" vertical="center" wrapText="1" readingOrder="2"/>
    </xf>
    <xf numFmtId="0" fontId="10" fillId="2" borderId="1" xfId="0" applyFont="1" applyFill="1" applyBorder="1" applyAlignment="1">
      <alignment horizontal="right" vertical="center" wrapText="1" readingOrder="2"/>
    </xf>
    <xf numFmtId="0" fontId="90" fillId="2" borderId="1" xfId="0" applyFont="1" applyFill="1" applyBorder="1" applyAlignment="1" applyProtection="1">
      <alignment horizontal="center" vertical="center" wrapText="1" readingOrder="2"/>
    </xf>
    <xf numFmtId="0" fontId="91" fillId="2" borderId="1" xfId="0" applyFont="1" applyFill="1" applyBorder="1" applyAlignment="1" applyProtection="1">
      <alignment horizontal="center" vertical="center" wrapText="1" readingOrder="2"/>
    </xf>
    <xf numFmtId="0" fontId="3" fillId="22" borderId="1" xfId="2" applyFont="1" applyFill="1" applyBorder="1" applyAlignment="1" applyProtection="1">
      <alignment horizontal="center" vertical="center" wrapText="1" readingOrder="2"/>
    </xf>
    <xf numFmtId="0" fontId="15" fillId="22" borderId="11" xfId="0" applyFont="1" applyFill="1" applyBorder="1" applyAlignment="1">
      <alignment horizontal="center" vertical="center" wrapText="1" readingOrder="2"/>
    </xf>
    <xf numFmtId="0" fontId="92" fillId="4" borderId="1" xfId="2" applyFont="1" applyFill="1" applyBorder="1" applyAlignment="1" applyProtection="1">
      <alignment horizontal="center" vertical="center" wrapText="1" readingOrder="2"/>
    </xf>
    <xf numFmtId="0" fontId="93" fillId="4" borderId="1" xfId="2" applyFont="1" applyFill="1" applyBorder="1" applyAlignment="1" applyProtection="1">
      <alignment horizontal="center" vertical="center" wrapText="1" readingOrder="2"/>
    </xf>
    <xf numFmtId="0" fontId="3" fillId="6" borderId="1" xfId="0" applyFont="1" applyFill="1" applyBorder="1" applyAlignment="1" applyProtection="1">
      <alignment horizontal="center" vertical="center" wrapText="1"/>
    </xf>
    <xf numFmtId="2" fontId="39" fillId="4" borderId="7" xfId="0" applyNumberFormat="1" applyFont="1" applyFill="1" applyBorder="1" applyAlignment="1">
      <alignment horizontal="center" vertical="center" wrapText="1" readingOrder="2"/>
    </xf>
    <xf numFmtId="0" fontId="3" fillId="6" borderId="21" xfId="0" applyFont="1" applyFill="1" applyBorder="1" applyAlignment="1" applyProtection="1">
      <alignment horizontal="center" vertical="center" wrapText="1"/>
    </xf>
    <xf numFmtId="0" fontId="4" fillId="4" borderId="1" xfId="0" applyFont="1" applyFill="1" applyBorder="1" applyAlignment="1">
      <alignment horizontal="center" vertical="center" wrapText="1" readingOrder="2"/>
    </xf>
    <xf numFmtId="0" fontId="17" fillId="3" borderId="3" xfId="0" applyFont="1" applyFill="1" applyBorder="1" applyAlignment="1">
      <alignment horizontal="center" vertical="center"/>
    </xf>
    <xf numFmtId="0" fontId="0" fillId="4" borderId="0" xfId="0" applyFill="1"/>
    <xf numFmtId="0" fontId="52" fillId="0" borderId="1" xfId="0" applyFont="1" applyBorder="1" applyAlignment="1">
      <alignment horizontal="center" vertical="justify" wrapText="1"/>
    </xf>
    <xf numFmtId="0" fontId="52" fillId="0" borderId="1" xfId="0" applyFont="1" applyBorder="1" applyAlignment="1">
      <alignment horizontal="right" vertical="justify" wrapText="1" indent="2" readingOrder="2"/>
    </xf>
    <xf numFmtId="0" fontId="52" fillId="0" borderId="1" xfId="0" applyFont="1" applyBorder="1" applyAlignment="1">
      <alignment horizontal="right" vertical="justify" wrapText="1" indent="2"/>
    </xf>
    <xf numFmtId="0" fontId="11" fillId="0" borderId="1" xfId="0" applyFont="1" applyBorder="1" applyAlignment="1">
      <alignment horizontal="right" vertical="center" wrapText="1" readingOrder="2"/>
    </xf>
    <xf numFmtId="0" fontId="11" fillId="0" borderId="1" xfId="0" applyFont="1" applyBorder="1" applyAlignment="1">
      <alignment horizontal="center" vertical="center" wrapText="1" readingOrder="2"/>
    </xf>
    <xf numFmtId="0" fontId="10" fillId="0" borderId="1" xfId="0" applyFont="1" applyBorder="1" applyAlignment="1">
      <alignment horizontal="center" vertical="center" wrapText="1" readingOrder="2"/>
    </xf>
    <xf numFmtId="0" fontId="52" fillId="0" borderId="9" xfId="0" applyFont="1" applyBorder="1" applyAlignment="1">
      <alignment horizontal="center" vertical="center" wrapText="1" readingOrder="2"/>
    </xf>
    <xf numFmtId="0" fontId="11" fillId="0" borderId="8" xfId="0" applyFont="1" applyFill="1" applyBorder="1" applyAlignment="1" applyProtection="1">
      <alignment horizontal="center" vertical="center" wrapText="1"/>
      <protection locked="0"/>
    </xf>
    <xf numFmtId="0" fontId="11" fillId="0" borderId="9" xfId="0" applyFont="1" applyBorder="1" applyAlignment="1">
      <alignment horizontal="center" vertical="center" wrapText="1" readingOrder="2"/>
    </xf>
    <xf numFmtId="0" fontId="25" fillId="0" borderId="10" xfId="0" applyFont="1" applyBorder="1" applyAlignment="1">
      <alignment vertical="center" wrapText="1" readingOrder="2"/>
    </xf>
    <xf numFmtId="0" fontId="25" fillId="0" borderId="11" xfId="0" applyFont="1" applyBorder="1" applyAlignment="1">
      <alignment vertical="center" wrapText="1" readingOrder="2"/>
    </xf>
    <xf numFmtId="0" fontId="1" fillId="4" borderId="0" xfId="0" applyFont="1" applyFill="1"/>
    <xf numFmtId="0" fontId="97" fillId="0" borderId="1" xfId="0" applyFont="1" applyBorder="1" applyAlignment="1">
      <alignment horizontal="right" vertical="center" wrapText="1" readingOrder="2"/>
    </xf>
    <xf numFmtId="0" fontId="13" fillId="2" borderId="1" xfId="0" applyFont="1" applyFill="1" applyBorder="1" applyAlignment="1">
      <alignment horizontal="center" vertical="center"/>
    </xf>
    <xf numFmtId="0" fontId="98" fillId="2" borderId="0" xfId="0" applyFont="1" applyFill="1" applyAlignment="1">
      <alignment vertical="center" readingOrder="2"/>
    </xf>
    <xf numFmtId="0" fontId="23" fillId="2" borderId="1" xfId="0" applyFont="1" applyFill="1" applyBorder="1" applyAlignment="1">
      <alignment horizontal="center" vertical="center"/>
    </xf>
    <xf numFmtId="0" fontId="100" fillId="2" borderId="10" xfId="0" applyFont="1" applyFill="1" applyBorder="1" applyAlignment="1">
      <alignment horizontal="right" vertical="center"/>
    </xf>
    <xf numFmtId="0" fontId="99" fillId="2" borderId="10" xfId="0" applyFont="1" applyFill="1" applyBorder="1" applyAlignment="1">
      <alignment horizontal="right" vertical="center" readingOrder="2"/>
    </xf>
    <xf numFmtId="0" fontId="100" fillId="2" borderId="1" xfId="0" applyFont="1" applyFill="1" applyBorder="1" applyAlignment="1">
      <alignment vertical="center"/>
    </xf>
    <xf numFmtId="0" fontId="99" fillId="2" borderId="10" xfId="0" applyFont="1" applyFill="1" applyBorder="1" applyAlignment="1">
      <alignment horizontal="right" vertical="center"/>
    </xf>
    <xf numFmtId="0" fontId="100" fillId="2" borderId="10" xfId="0" applyFont="1" applyFill="1" applyBorder="1" applyAlignment="1">
      <alignment vertical="center"/>
    </xf>
    <xf numFmtId="0" fontId="99" fillId="2" borderId="0" xfId="0" applyFont="1" applyFill="1" applyAlignment="1">
      <alignment horizontal="right" vertical="center" readingOrder="2"/>
    </xf>
    <xf numFmtId="0" fontId="99" fillId="2" borderId="10" xfId="0" applyFont="1" applyFill="1" applyBorder="1" applyAlignment="1">
      <alignment vertical="center"/>
    </xf>
    <xf numFmtId="0" fontId="13" fillId="2" borderId="7" xfId="0" applyFont="1" applyFill="1" applyBorder="1" applyAlignment="1">
      <alignment horizontal="center" vertical="center"/>
    </xf>
    <xf numFmtId="0" fontId="99" fillId="2" borderId="0" xfId="0" applyFont="1" applyFill="1" applyAlignment="1">
      <alignment vertical="center"/>
    </xf>
    <xf numFmtId="0" fontId="100" fillId="2" borderId="10" xfId="0" applyFont="1" applyFill="1" applyBorder="1" applyAlignment="1">
      <alignment horizontal="right" vertical="center" readingOrder="2"/>
    </xf>
    <xf numFmtId="0" fontId="23" fillId="2" borderId="7" xfId="0" applyFont="1" applyFill="1" applyBorder="1" applyAlignment="1">
      <alignment horizontal="center" vertical="center"/>
    </xf>
    <xf numFmtId="0" fontId="79" fillId="2" borderId="0" xfId="0" applyFont="1" applyFill="1" applyAlignment="1">
      <alignment horizontal="right" vertical="center" readingOrder="2"/>
    </xf>
    <xf numFmtId="0" fontId="100" fillId="2" borderId="2" xfId="0" applyFont="1" applyFill="1" applyBorder="1" applyAlignment="1">
      <alignment vertical="center"/>
    </xf>
    <xf numFmtId="0" fontId="3" fillId="6" borderId="1" xfId="0" applyFont="1" applyFill="1" applyBorder="1" applyAlignment="1" applyProtection="1">
      <alignment horizontal="center" vertical="center" wrapText="1"/>
    </xf>
    <xf numFmtId="0" fontId="3" fillId="6" borderId="21"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readingOrder="2"/>
    </xf>
    <xf numFmtId="0" fontId="4" fillId="4" borderId="1" xfId="0" applyFont="1" applyFill="1" applyBorder="1" applyAlignment="1">
      <alignment horizontal="center" vertical="center" wrapText="1" readingOrder="2"/>
    </xf>
    <xf numFmtId="0" fontId="15" fillId="3" borderId="1" xfId="0" applyFont="1" applyFill="1" applyBorder="1" applyAlignment="1">
      <alignment horizontal="center" vertical="center"/>
    </xf>
    <xf numFmtId="0" fontId="10" fillId="0" borderId="10" xfId="0" applyFont="1" applyBorder="1" applyAlignment="1">
      <alignment vertical="center" wrapText="1"/>
    </xf>
    <xf numFmtId="0" fontId="10" fillId="0" borderId="2" xfId="0" applyFont="1" applyBorder="1" applyAlignment="1">
      <alignment vertical="center" wrapText="1"/>
    </xf>
    <xf numFmtId="0" fontId="10" fillId="0" borderId="5" xfId="0" applyFont="1" applyBorder="1" applyAlignment="1">
      <alignment vertical="center" wrapText="1"/>
    </xf>
    <xf numFmtId="0" fontId="10" fillId="0" borderId="1" xfId="0" applyFont="1" applyBorder="1" applyAlignment="1">
      <alignment vertical="center" wrapText="1"/>
    </xf>
    <xf numFmtId="2" fontId="10" fillId="3" borderId="1" xfId="0" applyNumberFormat="1" applyFont="1" applyFill="1" applyBorder="1" applyAlignment="1">
      <alignment horizontal="right" vertical="center" wrapText="1" readingOrder="2"/>
    </xf>
    <xf numFmtId="0" fontId="10" fillId="0" borderId="1" xfId="0" applyFont="1" applyBorder="1" applyAlignment="1">
      <alignment horizontal="center" vertical="center" wrapText="1"/>
    </xf>
    <xf numFmtId="0" fontId="10" fillId="0" borderId="1" xfId="0" applyFont="1" applyBorder="1" applyAlignment="1">
      <alignment horizontal="center" vertical="top" wrapText="1"/>
    </xf>
    <xf numFmtId="0" fontId="52" fillId="0" borderId="1" xfId="0" applyFont="1" applyBorder="1" applyAlignment="1">
      <alignment horizontal="center" vertical="center" wrapText="1"/>
    </xf>
    <xf numFmtId="0" fontId="102" fillId="0" borderId="1" xfId="0" applyFont="1" applyBorder="1" applyAlignment="1">
      <alignment horizontal="center"/>
    </xf>
    <xf numFmtId="0" fontId="0" fillId="0" borderId="16" xfId="0" applyBorder="1" applyProtection="1"/>
    <xf numFmtId="0" fontId="103" fillId="23" borderId="23"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52" fillId="0" borderId="1" xfId="0" applyFont="1" applyBorder="1" applyProtection="1"/>
    <xf numFmtId="0" fontId="2" fillId="0" borderId="1" xfId="0" applyFont="1" applyBorder="1" applyAlignment="1">
      <alignment horizontal="center" vertical="center" wrapText="1"/>
    </xf>
    <xf numFmtId="0" fontId="105" fillId="0" borderId="16" xfId="0" applyFont="1" applyBorder="1" applyAlignment="1">
      <alignment wrapText="1"/>
    </xf>
    <xf numFmtId="0" fontId="53"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105" fillId="2" borderId="16" xfId="0" applyFont="1" applyFill="1" applyBorder="1" applyAlignment="1">
      <alignment wrapText="1"/>
    </xf>
    <xf numFmtId="0" fontId="5" fillId="2" borderId="1" xfId="0" applyFont="1" applyFill="1" applyBorder="1" applyAlignment="1">
      <alignment vertical="center" wrapText="1" readingOrder="2"/>
    </xf>
    <xf numFmtId="0" fontId="105" fillId="0" borderId="23" xfId="0" applyFont="1" applyBorder="1" applyAlignment="1">
      <alignment wrapText="1"/>
    </xf>
    <xf numFmtId="0" fontId="5" fillId="0" borderId="1" xfId="0" applyFont="1" applyFill="1" applyBorder="1" applyAlignment="1">
      <alignment horizontal="center" vertical="center" wrapText="1" readingOrder="2"/>
    </xf>
    <xf numFmtId="0" fontId="80" fillId="24" borderId="23" xfId="0" applyFont="1" applyFill="1" applyBorder="1" applyAlignment="1">
      <alignment horizontal="center" vertical="center" wrapText="1" readingOrder="2"/>
    </xf>
    <xf numFmtId="0" fontId="77" fillId="0" borderId="1" xfId="0" applyFont="1" applyFill="1" applyBorder="1" applyAlignment="1">
      <alignment horizontal="center" vertical="center" wrapText="1" readingOrder="2"/>
    </xf>
    <xf numFmtId="0" fontId="77" fillId="0" borderId="1" xfId="0" applyFont="1" applyFill="1" applyBorder="1" applyAlignment="1">
      <alignment vertical="center" wrapText="1" readingOrder="2"/>
    </xf>
    <xf numFmtId="0" fontId="79" fillId="0" borderId="16" xfId="0" applyFont="1" applyFill="1" applyBorder="1" applyAlignment="1">
      <alignment horizontal="right" vertical="center" wrapText="1" readingOrder="2"/>
    </xf>
    <xf numFmtId="0" fontId="78" fillId="0" borderId="1" xfId="0" applyFont="1" applyFill="1" applyBorder="1" applyAlignment="1">
      <alignment vertical="center" wrapText="1" readingOrder="2"/>
    </xf>
    <xf numFmtId="0" fontId="77" fillId="2" borderId="1" xfId="0" applyFont="1" applyFill="1" applyBorder="1" applyAlignment="1">
      <alignment vertical="center" wrapText="1" readingOrder="2"/>
    </xf>
    <xf numFmtId="0" fontId="79" fillId="2" borderId="16" xfId="0" applyFont="1" applyFill="1" applyBorder="1" applyAlignment="1">
      <alignment horizontal="right" vertical="center" wrapText="1" readingOrder="2"/>
    </xf>
    <xf numFmtId="0" fontId="99" fillId="25" borderId="25" xfId="0" applyFont="1" applyFill="1" applyBorder="1" applyAlignment="1">
      <alignment horizontal="center"/>
    </xf>
    <xf numFmtId="0" fontId="106" fillId="25" borderId="1" xfId="0" applyFont="1" applyFill="1" applyBorder="1" applyAlignment="1">
      <alignment horizontal="center" vertical="center" wrapText="1" readingOrder="2"/>
    </xf>
    <xf numFmtId="0" fontId="106" fillId="25" borderId="16" xfId="0" applyFont="1" applyFill="1" applyBorder="1" applyAlignment="1">
      <alignment horizontal="center" vertical="center" wrapText="1" readingOrder="2"/>
    </xf>
    <xf numFmtId="0" fontId="107" fillId="0" borderId="1" xfId="0" applyFont="1" applyFill="1" applyBorder="1" applyAlignment="1">
      <alignment horizontal="right" vertical="center" wrapText="1" readingOrder="2"/>
    </xf>
    <xf numFmtId="0" fontId="107" fillId="2" borderId="1" xfId="0" applyFont="1" applyFill="1" applyBorder="1" applyAlignment="1">
      <alignment horizontal="right" vertical="center" wrapText="1" readingOrder="2"/>
    </xf>
    <xf numFmtId="0" fontId="3" fillId="6"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6" borderId="1" xfId="0" applyFont="1" applyFill="1" applyBorder="1" applyAlignment="1">
      <alignment horizontal="center" vertical="center" wrapText="1" readingOrder="2"/>
    </xf>
    <xf numFmtId="0" fontId="15" fillId="6" borderId="1" xfId="0" applyFont="1" applyFill="1" applyBorder="1" applyAlignment="1">
      <alignment horizontal="center" vertical="center" wrapText="1"/>
    </xf>
    <xf numFmtId="0" fontId="17" fillId="0" borderId="1" xfId="0" applyFont="1" applyBorder="1" applyAlignment="1">
      <alignment horizontal="center" vertical="center" wrapText="1" readingOrder="2"/>
    </xf>
    <xf numFmtId="0" fontId="12" fillId="3" borderId="1" xfId="0" applyFont="1" applyFill="1" applyBorder="1" applyAlignment="1" applyProtection="1">
      <alignment horizontal="right" vertical="center" wrapText="1" readingOrder="2"/>
      <protection locked="0"/>
    </xf>
    <xf numFmtId="0" fontId="12" fillId="3" borderId="1" xfId="0" applyFont="1" applyFill="1" applyBorder="1" applyAlignment="1" applyProtection="1">
      <alignment vertical="center" wrapText="1"/>
      <protection locked="0"/>
    </xf>
    <xf numFmtId="0" fontId="12" fillId="3" borderId="1" xfId="0" applyFont="1" applyFill="1" applyBorder="1" applyAlignment="1" applyProtection="1">
      <alignment vertical="center" wrapText="1" readingOrder="2"/>
      <protection locked="0"/>
    </xf>
    <xf numFmtId="0" fontId="12" fillId="0" borderId="1" xfId="0" applyFont="1" applyBorder="1" applyAlignment="1" applyProtection="1">
      <alignment vertical="center" wrapText="1" readingOrder="2"/>
      <protection locked="0"/>
    </xf>
    <xf numFmtId="0" fontId="17" fillId="0" borderId="7" xfId="0" applyFont="1" applyBorder="1" applyAlignment="1">
      <alignment horizontal="center" vertical="center" wrapText="1" readingOrder="2"/>
    </xf>
    <xf numFmtId="0" fontId="12" fillId="0" borderId="7" xfId="0" applyFont="1" applyBorder="1" applyAlignment="1">
      <alignment horizontal="right" vertical="center" wrapText="1" readingOrder="2"/>
    </xf>
    <xf numFmtId="0" fontId="12" fillId="0" borderId="7" xfId="0" applyFont="1" applyBorder="1" applyAlignment="1" applyProtection="1">
      <alignment horizontal="center" vertical="center" wrapText="1" readingOrder="2"/>
    </xf>
    <xf numFmtId="0" fontId="12" fillId="0" borderId="7" xfId="0" applyFont="1" applyBorder="1" applyAlignment="1" applyProtection="1">
      <alignment vertical="center" wrapText="1" readingOrder="2"/>
      <protection locked="0"/>
    </xf>
    <xf numFmtId="0" fontId="3" fillId="6" borderId="1" xfId="0" applyFont="1" applyFill="1" applyBorder="1" applyAlignment="1" applyProtection="1">
      <alignment horizontal="center" vertical="center" wrapText="1"/>
    </xf>
    <xf numFmtId="165" fontId="56" fillId="4" borderId="1" xfId="0" applyNumberFormat="1" applyFont="1" applyFill="1" applyBorder="1" applyAlignment="1">
      <alignment horizontal="center" vertical="center" wrapText="1"/>
    </xf>
    <xf numFmtId="165" fontId="56" fillId="4" borderId="24" xfId="0" applyNumberFormat="1" applyFont="1" applyFill="1" applyBorder="1" applyAlignment="1">
      <alignment horizontal="center" vertical="center" wrapText="1"/>
    </xf>
    <xf numFmtId="0" fontId="3" fillId="6" borderId="21" xfId="0" applyFont="1" applyFill="1" applyBorder="1" applyAlignment="1" applyProtection="1">
      <alignment horizontal="center" vertical="center" wrapText="1"/>
    </xf>
    <xf numFmtId="0" fontId="3" fillId="6" borderId="22" xfId="0" applyFont="1" applyFill="1" applyBorder="1" applyAlignment="1" applyProtection="1">
      <alignment horizontal="center" vertical="center" wrapText="1"/>
    </xf>
    <xf numFmtId="0" fontId="3" fillId="6" borderId="16" xfId="0" applyFont="1" applyFill="1" applyBorder="1" applyAlignment="1" applyProtection="1">
      <alignment horizontal="center" vertical="center" wrapText="1"/>
    </xf>
    <xf numFmtId="0" fontId="80" fillId="24" borderId="1" xfId="0" applyFont="1" applyFill="1" applyBorder="1" applyAlignment="1">
      <alignment horizontal="center" vertical="center" wrapText="1" readingOrder="2"/>
    </xf>
    <xf numFmtId="0" fontId="3" fillId="6" borderId="1" xfId="2" applyFont="1" applyFill="1" applyBorder="1" applyAlignment="1" applyProtection="1">
      <alignment horizontal="center" vertical="center" wrapText="1"/>
    </xf>
    <xf numFmtId="0" fontId="35" fillId="6" borderId="23" xfId="0" applyFont="1" applyFill="1" applyBorder="1" applyAlignment="1">
      <alignment horizontal="center" vertical="center"/>
    </xf>
    <xf numFmtId="0" fontId="34" fillId="6" borderId="16" xfId="0" quotePrefix="1" applyFont="1" applyFill="1" applyBorder="1" applyAlignment="1" applyProtection="1">
      <alignment horizontal="center" vertical="center" wrapText="1"/>
      <protection locked="0"/>
    </xf>
    <xf numFmtId="0" fontId="32" fillId="5" borderId="23" xfId="0" applyFont="1" applyFill="1" applyBorder="1" applyAlignment="1">
      <alignment horizontal="center" vertical="center" wrapText="1" readingOrder="2"/>
    </xf>
    <xf numFmtId="0" fontId="18" fillId="26" borderId="23" xfId="0" applyFont="1" applyFill="1" applyBorder="1" applyAlignment="1">
      <alignment horizontal="center"/>
    </xf>
    <xf numFmtId="0" fontId="21" fillId="26" borderId="1" xfId="0" applyFont="1" applyFill="1" applyBorder="1" applyAlignment="1">
      <alignment horizontal="center" vertical="center"/>
    </xf>
    <xf numFmtId="0" fontId="21" fillId="26" borderId="24" xfId="0" applyFont="1" applyFill="1" applyBorder="1" applyAlignment="1">
      <alignment horizontal="center" vertical="center"/>
    </xf>
    <xf numFmtId="0" fontId="18" fillId="2" borderId="23" xfId="0" applyFont="1" applyFill="1" applyBorder="1" applyAlignment="1">
      <alignment horizontal="center"/>
    </xf>
    <xf numFmtId="0" fontId="35" fillId="24" borderId="1" xfId="0" applyFont="1" applyFill="1" applyBorder="1" applyAlignment="1" applyProtection="1">
      <alignment horizontal="center" vertical="center" wrapText="1"/>
    </xf>
    <xf numFmtId="0" fontId="34" fillId="24" borderId="23" xfId="0" applyFont="1" applyFill="1" applyBorder="1" applyAlignment="1">
      <alignment horizontal="center" vertical="center" wrapText="1" readingOrder="2"/>
    </xf>
    <xf numFmtId="0" fontId="34" fillId="24" borderId="1" xfId="0" applyFont="1" applyFill="1" applyBorder="1" applyAlignment="1">
      <alignment horizontal="center" vertical="center" wrapText="1" readingOrder="2"/>
    </xf>
    <xf numFmtId="0" fontId="48" fillId="24" borderId="1" xfId="0" applyFont="1" applyFill="1" applyBorder="1" applyAlignment="1">
      <alignment horizontal="center" vertical="center" wrapText="1" readingOrder="2"/>
    </xf>
    <xf numFmtId="0" fontId="13" fillId="24" borderId="1" xfId="0" applyFont="1" applyFill="1" applyBorder="1" applyAlignment="1">
      <alignment horizontal="center" vertical="center" wrapText="1" readingOrder="2"/>
    </xf>
    <xf numFmtId="0" fontId="13" fillId="24" borderId="23" xfId="0" applyFont="1" applyFill="1" applyBorder="1" applyAlignment="1">
      <alignment horizontal="center" vertical="center" wrapText="1" readingOrder="2"/>
    </xf>
    <xf numFmtId="0" fontId="4" fillId="24" borderId="1" xfId="0" applyFont="1" applyFill="1" applyBorder="1" applyAlignment="1">
      <alignment horizontal="center" vertical="center" wrapText="1"/>
    </xf>
    <xf numFmtId="0" fontId="108" fillId="0" borderId="1" xfId="0" applyFont="1" applyBorder="1" applyAlignment="1">
      <alignment horizontal="center" vertical="center" wrapText="1"/>
    </xf>
    <xf numFmtId="0" fontId="52" fillId="2" borderId="1" xfId="0" applyFont="1" applyFill="1" applyBorder="1" applyAlignment="1">
      <alignment horizontal="center" vertical="center" wrapText="1"/>
    </xf>
    <xf numFmtId="0" fontId="52" fillId="0" borderId="1" xfId="0" applyFont="1" applyBorder="1" applyAlignment="1">
      <alignment horizontal="right" vertical="center" wrapText="1" readingOrder="2"/>
    </xf>
    <xf numFmtId="0" fontId="52" fillId="0" borderId="1" xfId="0" applyFont="1" applyBorder="1" applyAlignment="1">
      <alignment horizontal="right" vertical="center" wrapText="1"/>
    </xf>
    <xf numFmtId="0" fontId="52" fillId="0" borderId="1" xfId="0" applyFont="1" applyBorder="1" applyAlignment="1">
      <alignment horizontal="right" vertical="top" wrapText="1"/>
    </xf>
    <xf numFmtId="0" fontId="109" fillId="0" borderId="1" xfId="0" applyFont="1" applyBorder="1"/>
    <xf numFmtId="0" fontId="13" fillId="24" borderId="11" xfId="0" applyFont="1" applyFill="1" applyBorder="1" applyAlignment="1">
      <alignment horizontal="center" vertical="center" wrapText="1" readingOrder="2"/>
    </xf>
    <xf numFmtId="0" fontId="53" fillId="2" borderId="11" xfId="0" applyFont="1" applyFill="1" applyBorder="1" applyAlignment="1">
      <alignment horizontal="center" vertical="center" wrapText="1"/>
    </xf>
    <xf numFmtId="0" fontId="105" fillId="0" borderId="11" xfId="0" applyFont="1" applyBorder="1" applyAlignment="1">
      <alignment wrapText="1"/>
    </xf>
    <xf numFmtId="0" fontId="13" fillId="24" borderId="1" xfId="0" applyFont="1" applyFill="1" applyBorder="1" applyAlignment="1">
      <alignment horizontal="right" vertical="center" wrapText="1" readingOrder="2"/>
    </xf>
    <xf numFmtId="0" fontId="3" fillId="24" borderId="16" xfId="0" applyFont="1" applyFill="1" applyBorder="1" applyAlignment="1" applyProtection="1">
      <alignment horizontal="center" vertical="center" wrapText="1"/>
    </xf>
    <xf numFmtId="0" fontId="82" fillId="24" borderId="1" xfId="0" applyFont="1" applyFill="1" applyBorder="1" applyAlignment="1">
      <alignment horizontal="center" vertical="center" wrapText="1" readingOrder="2"/>
    </xf>
    <xf numFmtId="0" fontId="80" fillId="24" borderId="16" xfId="0" applyFont="1" applyFill="1" applyBorder="1" applyAlignment="1">
      <alignment horizontal="center" vertical="center" wrapText="1" readingOrder="2"/>
    </xf>
    <xf numFmtId="0" fontId="76" fillId="0" borderId="1" xfId="0" applyFont="1" applyFill="1" applyBorder="1" applyAlignment="1">
      <alignment horizontal="center" vertical="center" wrapText="1" readingOrder="2"/>
    </xf>
    <xf numFmtId="0" fontId="76" fillId="0" borderId="16" xfId="0" applyFont="1" applyFill="1" applyBorder="1" applyAlignment="1">
      <alignment horizontal="right" vertical="center" wrapText="1" readingOrder="2"/>
    </xf>
    <xf numFmtId="0" fontId="54" fillId="0" borderId="23" xfId="0" applyFont="1" applyFill="1" applyBorder="1" applyAlignment="1">
      <alignment horizontal="center" vertical="center" textRotation="90" wrapText="1" readingOrder="2"/>
    </xf>
    <xf numFmtId="0" fontId="76" fillId="0" borderId="1" xfId="0" applyFont="1" applyFill="1" applyBorder="1" applyAlignment="1">
      <alignment vertical="center" wrapText="1" readingOrder="2"/>
    </xf>
    <xf numFmtId="165" fontId="32" fillId="4" borderId="16" xfId="0" applyNumberFormat="1" applyFont="1" applyFill="1" applyBorder="1" applyAlignment="1" applyProtection="1">
      <alignment horizontal="center" vertical="center" wrapText="1" readingOrder="2"/>
      <protection locked="0"/>
    </xf>
    <xf numFmtId="0" fontId="3" fillId="6" borderId="11" xfId="0" applyFont="1" applyFill="1" applyBorder="1" applyAlignment="1" applyProtection="1">
      <alignment horizontal="center" vertical="center" wrapText="1" readingOrder="2"/>
    </xf>
    <xf numFmtId="0" fontId="21" fillId="0" borderId="11" xfId="0" applyFont="1" applyFill="1" applyBorder="1" applyAlignment="1">
      <alignment horizontal="center" vertical="center" readingOrder="2"/>
    </xf>
    <xf numFmtId="0" fontId="18" fillId="0" borderId="11" xfId="0" applyFont="1" applyFill="1" applyBorder="1" applyAlignment="1">
      <alignment horizontal="center" vertical="center" readingOrder="2"/>
    </xf>
    <xf numFmtId="0" fontId="54" fillId="0" borderId="11" xfId="0" applyFont="1" applyFill="1" applyBorder="1" applyAlignment="1">
      <alignment horizontal="center" vertical="center" readingOrder="2"/>
    </xf>
    <xf numFmtId="0" fontId="19" fillId="24" borderId="1" xfId="0" applyFont="1" applyFill="1" applyBorder="1" applyAlignment="1">
      <alignment horizontal="center" vertical="center" wrapText="1" readingOrder="2"/>
    </xf>
    <xf numFmtId="0" fontId="48" fillId="24" borderId="16" xfId="0" applyFont="1" applyFill="1" applyBorder="1" applyAlignment="1">
      <alignment horizontal="center" vertical="center" wrapText="1" readingOrder="2"/>
    </xf>
    <xf numFmtId="0" fontId="7" fillId="27" borderId="1" xfId="0" applyFont="1" applyFill="1" applyBorder="1" applyAlignment="1" applyProtection="1">
      <alignment vertical="center" wrapText="1"/>
    </xf>
    <xf numFmtId="0" fontId="7" fillId="27"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readingOrder="2"/>
    </xf>
    <xf numFmtId="0" fontId="10" fillId="0" borderId="1" xfId="0" applyFont="1" applyBorder="1" applyAlignment="1" applyProtection="1">
      <alignment horizontal="center" vertical="center" wrapText="1" readingOrder="2"/>
    </xf>
    <xf numFmtId="0" fontId="15" fillId="0" borderId="1" xfId="0" applyFont="1" applyBorder="1" applyAlignment="1" applyProtection="1">
      <alignment horizontal="center" vertical="center" wrapText="1" readingOrder="2"/>
    </xf>
    <xf numFmtId="0" fontId="11" fillId="0" borderId="1" xfId="0" applyFont="1" applyBorder="1" applyAlignment="1" applyProtection="1">
      <alignment horizontal="center" vertical="center" wrapText="1"/>
      <protection locked="0"/>
    </xf>
    <xf numFmtId="2" fontId="15" fillId="2" borderId="1" xfId="1" applyNumberFormat="1" applyFont="1" applyFill="1" applyBorder="1" applyAlignment="1" applyProtection="1">
      <alignment horizontal="center" vertical="center"/>
    </xf>
    <xf numFmtId="2" fontId="15" fillId="26" borderId="1" xfId="1" applyNumberFormat="1" applyFont="1" applyFill="1" applyBorder="1" applyAlignment="1" applyProtection="1">
      <alignment horizontal="center" vertical="center"/>
    </xf>
    <xf numFmtId="0" fontId="21" fillId="26" borderId="10" xfId="0" applyFont="1" applyFill="1" applyBorder="1" applyAlignment="1" applyProtection="1">
      <alignment horizontal="center" vertical="center"/>
    </xf>
    <xf numFmtId="0" fontId="11" fillId="0" borderId="7"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readingOrder="2"/>
    </xf>
    <xf numFmtId="0" fontId="10" fillId="0" borderId="7"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xf>
    <xf numFmtId="0" fontId="68" fillId="0" borderId="10" xfId="0" applyFont="1" applyBorder="1" applyAlignment="1" applyProtection="1">
      <alignment horizontal="right" vertical="center" wrapText="1" readingOrder="2"/>
    </xf>
    <xf numFmtId="0" fontId="10" fillId="0" borderId="10" xfId="0" applyFont="1" applyBorder="1" applyAlignment="1" applyProtection="1">
      <alignment horizontal="right" vertical="center" wrapText="1" readingOrder="2"/>
    </xf>
    <xf numFmtId="0" fontId="10" fillId="0" borderId="10" xfId="0" applyFont="1" applyBorder="1" applyAlignment="1" applyProtection="1">
      <alignment vertical="center" wrapText="1" readingOrder="2"/>
    </xf>
    <xf numFmtId="0" fontId="10" fillId="0" borderId="1" xfId="0" applyFont="1" applyBorder="1" applyAlignment="1" applyProtection="1">
      <alignment horizontal="center" vertical="center" wrapText="1"/>
    </xf>
    <xf numFmtId="0" fontId="68" fillId="0" borderId="10" xfId="0" applyFont="1" applyBorder="1" applyAlignment="1" applyProtection="1">
      <alignment vertical="center" wrapText="1" readingOrder="2"/>
    </xf>
    <xf numFmtId="0" fontId="17" fillId="0" borderId="10" xfId="0" applyFont="1" applyBorder="1" applyAlignment="1" applyProtection="1">
      <alignment horizontal="center" vertical="center" wrapText="1" readingOrder="2"/>
    </xf>
    <xf numFmtId="0" fontId="4" fillId="7" borderId="1" xfId="0" applyFont="1" applyFill="1" applyBorder="1" applyAlignment="1" applyProtection="1">
      <alignment horizontal="center" vertical="center" wrapText="1" readingOrder="2"/>
    </xf>
    <xf numFmtId="0" fontId="4" fillId="7" borderId="1" xfId="0" applyFont="1" applyFill="1" applyBorder="1" applyAlignment="1" applyProtection="1">
      <alignment horizontal="center" vertical="center" wrapText="1"/>
    </xf>
    <xf numFmtId="1" fontId="4" fillId="7" borderId="1" xfId="0" applyNumberFormat="1" applyFont="1" applyFill="1" applyBorder="1" applyAlignment="1" applyProtection="1">
      <alignment horizontal="center" vertical="center" wrapText="1"/>
    </xf>
    <xf numFmtId="0" fontId="10" fillId="3" borderId="10" xfId="0" applyFont="1" applyFill="1" applyBorder="1" applyAlignment="1" applyProtection="1">
      <alignment vertical="center" wrapText="1" readingOrder="2"/>
    </xf>
    <xf numFmtId="0" fontId="108" fillId="0" borderId="1" xfId="0" applyFont="1" applyBorder="1" applyAlignment="1" applyProtection="1">
      <alignment horizontal="right" vertical="center" wrapText="1" readingOrder="2"/>
      <protection locked="0"/>
    </xf>
    <xf numFmtId="0" fontId="10" fillId="3" borderId="10" xfId="0" applyFont="1" applyFill="1" applyBorder="1" applyAlignment="1" applyProtection="1">
      <alignment horizontal="justify" vertical="center" wrapText="1" readingOrder="2"/>
    </xf>
    <xf numFmtId="0" fontId="10" fillId="3" borderId="1" xfId="0" applyFont="1" applyFill="1" applyBorder="1" applyAlignment="1" applyProtection="1">
      <alignment horizontal="justify" vertical="center" wrapText="1" readingOrder="2"/>
    </xf>
    <xf numFmtId="0" fontId="15" fillId="0" borderId="10" xfId="0" applyFont="1" applyBorder="1" applyAlignment="1" applyProtection="1">
      <alignment horizontal="center" vertical="center" wrapText="1" readingOrder="2"/>
    </xf>
    <xf numFmtId="0" fontId="10" fillId="0" borderId="1" xfId="0" applyFont="1" applyBorder="1" applyAlignment="1" applyProtection="1">
      <alignment horizontal="justify" vertical="center" wrapText="1" readingOrder="2"/>
    </xf>
    <xf numFmtId="0" fontId="12" fillId="0" borderId="1" xfId="0" applyFont="1" applyBorder="1" applyAlignment="1" applyProtection="1">
      <alignment horizontal="right" vertical="center" wrapText="1" readingOrder="2"/>
    </xf>
    <xf numFmtId="0" fontId="110" fillId="0" borderId="1" xfId="0" applyFont="1" applyBorder="1" applyAlignment="1" applyProtection="1">
      <alignment horizontal="right" vertical="center" wrapText="1" readingOrder="2"/>
      <protection locked="0"/>
    </xf>
    <xf numFmtId="0" fontId="110" fillId="0" borderId="1" xfId="0" applyFont="1" applyBorder="1" applyAlignment="1" applyProtection="1">
      <alignment horizontal="justify" vertical="center" wrapText="1" readingOrder="2"/>
      <protection locked="0"/>
    </xf>
    <xf numFmtId="0" fontId="17" fillId="0" borderId="1" xfId="0" applyFont="1" applyBorder="1" applyAlignment="1" applyProtection="1">
      <alignment horizontal="center" vertical="center" wrapText="1" readingOrder="2"/>
    </xf>
    <xf numFmtId="0" fontId="10" fillId="0" borderId="1" xfId="0" applyFont="1" applyBorder="1" applyAlignment="1" applyProtection="1">
      <alignment vertical="center" wrapText="1"/>
      <protection locked="0"/>
    </xf>
    <xf numFmtId="0" fontId="12" fillId="0" borderId="1" xfId="0" applyFont="1" applyBorder="1" applyAlignment="1" applyProtection="1">
      <alignment horizontal="center" vertical="center" wrapText="1"/>
    </xf>
    <xf numFmtId="0" fontId="10" fillId="0" borderId="1" xfId="0" applyFont="1" applyBorder="1" applyAlignment="1" applyProtection="1">
      <alignment horizontal="right" vertical="center" wrapText="1" readingOrder="2"/>
      <protection locked="0"/>
    </xf>
    <xf numFmtId="0" fontId="10" fillId="0" borderId="1" xfId="0" applyFont="1" applyBorder="1" applyAlignment="1" applyProtection="1">
      <alignment horizontal="center" vertical="center" wrapText="1" readingOrder="2"/>
    </xf>
    <xf numFmtId="0" fontId="4" fillId="7" borderId="9" xfId="0" applyFont="1" applyFill="1" applyBorder="1" applyAlignment="1" applyProtection="1">
      <alignment horizontal="center" vertical="center" wrapText="1" readingOrder="2"/>
    </xf>
    <xf numFmtId="0" fontId="4" fillId="7" borderId="9" xfId="0" applyFont="1" applyFill="1" applyBorder="1" applyAlignment="1" applyProtection="1">
      <alignment horizontal="center" vertical="center" wrapText="1"/>
    </xf>
    <xf numFmtId="0" fontId="10" fillId="0" borderId="30" xfId="0" applyFont="1" applyFill="1" applyBorder="1" applyAlignment="1" applyProtection="1">
      <alignment horizontal="right" vertical="center" wrapText="1" readingOrder="1"/>
    </xf>
    <xf numFmtId="0" fontId="0" fillId="0" borderId="24" xfId="0" applyBorder="1" applyProtection="1"/>
    <xf numFmtId="0" fontId="0" fillId="0" borderId="25" xfId="0" applyBorder="1" applyProtection="1"/>
    <xf numFmtId="0" fontId="12" fillId="0" borderId="11" xfId="0" applyFont="1" applyBorder="1" applyAlignment="1" applyProtection="1">
      <alignment horizontal="right" vertical="center" wrapText="1" readingOrder="2"/>
    </xf>
    <xf numFmtId="0" fontId="15" fillId="0" borderId="7" xfId="0" applyFont="1" applyBorder="1" applyAlignment="1" applyProtection="1">
      <alignment horizontal="center" vertical="center" wrapText="1"/>
    </xf>
    <xf numFmtId="0" fontId="17" fillId="0" borderId="5" xfId="0" applyFont="1" applyBorder="1" applyAlignment="1" applyProtection="1">
      <alignment horizontal="center" vertical="center" wrapText="1" readingOrder="2"/>
    </xf>
    <xf numFmtId="0" fontId="10" fillId="0" borderId="16" xfId="0" applyFont="1" applyBorder="1" applyAlignment="1" applyProtection="1">
      <alignment horizontal="right" vertical="center" wrapText="1" readingOrder="2"/>
      <protection locked="0"/>
    </xf>
    <xf numFmtId="0" fontId="10" fillId="0" borderId="1" xfId="0" applyFont="1" applyBorder="1" applyAlignment="1" applyProtection="1">
      <alignment horizontal="center" vertical="center" wrapText="1" readingOrder="2"/>
    </xf>
    <xf numFmtId="0" fontId="15" fillId="0" borderId="1" xfId="0" applyFont="1" applyBorder="1" applyAlignment="1" applyProtection="1">
      <alignment horizontal="center" vertical="center" wrapText="1" readingOrder="2"/>
    </xf>
    <xf numFmtId="0" fontId="0" fillId="0" borderId="7" xfId="0" applyBorder="1" applyProtection="1"/>
    <xf numFmtId="0" fontId="0" fillId="0" borderId="48" xfId="0" applyBorder="1" applyProtection="1"/>
    <xf numFmtId="0" fontId="12" fillId="0" borderId="1" xfId="0" applyFont="1" applyBorder="1" applyAlignment="1">
      <alignment horizontal="right" vertical="center" readingOrder="2"/>
    </xf>
    <xf numFmtId="0" fontId="12" fillId="0" borderId="1" xfId="0" applyFont="1" applyFill="1" applyBorder="1" applyAlignment="1" applyProtection="1">
      <alignment horizontal="right" vertical="center" readingOrder="2"/>
    </xf>
    <xf numFmtId="0" fontId="12" fillId="2" borderId="1" xfId="0" applyFont="1" applyFill="1" applyBorder="1" applyAlignment="1">
      <alignment horizontal="right" vertical="center" readingOrder="2"/>
    </xf>
    <xf numFmtId="0" fontId="12" fillId="0" borderId="1" xfId="0" applyFont="1" applyFill="1" applyBorder="1" applyAlignment="1" applyProtection="1">
      <alignment horizontal="right" vertical="center" wrapText="1" readingOrder="2"/>
    </xf>
    <xf numFmtId="0" fontId="11" fillId="0" borderId="7" xfId="0" applyFont="1" applyBorder="1" applyAlignment="1" applyProtection="1">
      <alignment vertical="center" wrapText="1" readingOrder="2"/>
      <protection locked="0"/>
    </xf>
    <xf numFmtId="0" fontId="11" fillId="0" borderId="8" xfId="0" applyFont="1" applyBorder="1" applyAlignment="1" applyProtection="1">
      <alignment vertical="center" wrapText="1" readingOrder="2"/>
      <protection locked="0"/>
    </xf>
    <xf numFmtId="0" fontId="11" fillId="0" borderId="13" xfId="0" applyFont="1" applyBorder="1" applyAlignment="1" applyProtection="1">
      <alignment vertical="center" wrapText="1" readingOrder="2"/>
      <protection locked="0"/>
    </xf>
    <xf numFmtId="2" fontId="8" fillId="7" borderId="6" xfId="0" applyNumberFormat="1" applyFont="1" applyFill="1" applyBorder="1" applyAlignment="1" applyProtection="1">
      <alignment vertical="center" wrapText="1" readingOrder="2"/>
    </xf>
    <xf numFmtId="0" fontId="4" fillId="7" borderId="8" xfId="0" applyFont="1" applyFill="1" applyBorder="1" applyAlignment="1" applyProtection="1">
      <alignment horizontal="center" vertical="center" wrapText="1"/>
    </xf>
    <xf numFmtId="2" fontId="8" fillId="7" borderId="3" xfId="0" applyNumberFormat="1" applyFont="1" applyFill="1" applyBorder="1" applyAlignment="1" applyProtection="1">
      <alignment vertical="center" wrapText="1" readingOrder="2"/>
    </xf>
    <xf numFmtId="2" fontId="8" fillId="7" borderId="13" xfId="0" applyNumberFormat="1" applyFont="1" applyFill="1" applyBorder="1" applyAlignment="1" applyProtection="1">
      <alignment vertical="center" wrapText="1" readingOrder="2"/>
    </xf>
    <xf numFmtId="0" fontId="19" fillId="2" borderId="1" xfId="0" applyFont="1" applyFill="1" applyBorder="1" applyAlignment="1">
      <alignment horizontal="right" vertical="center" readingOrder="2"/>
    </xf>
    <xf numFmtId="0" fontId="18" fillId="0" borderId="1" xfId="0" applyFont="1" applyBorder="1" applyAlignment="1" applyProtection="1">
      <alignment horizontal="center"/>
    </xf>
    <xf numFmtId="0" fontId="17" fillId="2" borderId="1" xfId="0" applyFont="1" applyFill="1" applyBorder="1" applyAlignment="1">
      <alignment horizontal="right" vertical="center" readingOrder="2"/>
    </xf>
    <xf numFmtId="0" fontId="10" fillId="0" borderId="10" xfId="0" applyFont="1" applyBorder="1" applyAlignment="1" applyProtection="1">
      <alignment horizontal="center" vertical="center" wrapText="1" readingOrder="2"/>
    </xf>
    <xf numFmtId="0" fontId="14" fillId="0" borderId="16" xfId="0" applyFont="1" applyBorder="1" applyProtection="1"/>
    <xf numFmtId="0" fontId="18" fillId="0" borderId="7" xfId="0" applyFont="1" applyBorder="1" applyAlignment="1" applyProtection="1">
      <alignment horizontal="center"/>
    </xf>
    <xf numFmtId="0" fontId="21" fillId="0" borderId="7" xfId="0" applyFont="1" applyBorder="1" applyAlignment="1" applyProtection="1">
      <alignment horizontal="center"/>
    </xf>
    <xf numFmtId="0" fontId="18" fillId="0" borderId="16" xfId="0" applyFont="1" applyBorder="1" applyAlignment="1" applyProtection="1">
      <alignment horizontal="center"/>
    </xf>
    <xf numFmtId="0" fontId="0" fillId="0" borderId="0" xfId="0"/>
    <xf numFmtId="0" fontId="4" fillId="4" borderId="1" xfId="0" applyFont="1" applyFill="1" applyBorder="1" applyAlignment="1" applyProtection="1">
      <alignment horizontal="center" vertical="center" wrapText="1" readingOrder="2"/>
    </xf>
    <xf numFmtId="0" fontId="4" fillId="4" borderId="1" xfId="0" applyFont="1" applyFill="1" applyBorder="1" applyAlignment="1" applyProtection="1">
      <alignment horizontal="center" vertical="center" wrapText="1"/>
    </xf>
    <xf numFmtId="0" fontId="12" fillId="0" borderId="1" xfId="0" applyFont="1" applyBorder="1" applyAlignment="1" applyProtection="1">
      <alignment horizontal="right" vertical="center" wrapText="1" readingOrder="2"/>
    </xf>
    <xf numFmtId="0" fontId="17" fillId="0" borderId="1" xfId="0" applyFont="1" applyBorder="1" applyAlignment="1" applyProtection="1">
      <alignment horizontal="center" vertical="center" wrapText="1" readingOrder="2"/>
    </xf>
    <xf numFmtId="0" fontId="12" fillId="0" borderId="1" xfId="0" applyFont="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0" borderId="1" xfId="0" applyFont="1" applyBorder="1" applyAlignment="1" applyProtection="1">
      <alignment vertical="center" wrapText="1" readingOrder="2"/>
    </xf>
    <xf numFmtId="0" fontId="9" fillId="0" borderId="0" xfId="0" applyFont="1" applyAlignment="1" applyProtection="1">
      <alignment vertical="center"/>
    </xf>
    <xf numFmtId="0" fontId="9" fillId="0" borderId="0" xfId="0" applyFont="1" applyAlignment="1" applyProtection="1">
      <alignment horizontal="right" vertical="center"/>
    </xf>
    <xf numFmtId="0" fontId="23" fillId="0" borderId="1" xfId="0" applyFont="1" applyBorder="1" applyAlignment="1" applyProtection="1">
      <alignment horizontal="right" vertical="center" wrapText="1" readingOrder="2"/>
      <protection locked="0"/>
    </xf>
    <xf numFmtId="0" fontId="3" fillId="6" borderId="1"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0" fontId="3" fillId="6" borderId="1" xfId="0" applyFont="1" applyFill="1" applyBorder="1" applyAlignment="1" applyProtection="1">
      <alignment horizontal="right" vertical="center" wrapText="1"/>
    </xf>
    <xf numFmtId="0" fontId="3" fillId="6" borderId="1" xfId="0" applyFont="1" applyFill="1" applyBorder="1" applyAlignment="1" applyProtection="1">
      <alignment horizontal="center" vertical="center" wrapText="1" readingOrder="2"/>
    </xf>
    <xf numFmtId="0" fontId="6" fillId="6" borderId="1" xfId="0" applyFont="1" applyFill="1" applyBorder="1" applyAlignment="1" applyProtection="1">
      <alignment horizontal="center" vertical="center" wrapText="1"/>
    </xf>
    <xf numFmtId="0" fontId="56" fillId="17" borderId="1" xfId="0" applyFont="1" applyFill="1" applyBorder="1" applyAlignment="1" applyProtection="1">
      <alignment horizontal="center" vertical="center" wrapText="1" readingOrder="2"/>
    </xf>
    <xf numFmtId="0" fontId="56" fillId="17" borderId="24" xfId="0" applyFont="1" applyFill="1" applyBorder="1" applyAlignment="1" applyProtection="1">
      <alignment horizontal="center" vertical="center" wrapText="1" readingOrder="2"/>
    </xf>
    <xf numFmtId="0" fontId="21" fillId="26" borderId="1" xfId="0" applyFont="1" applyFill="1" applyBorder="1" applyAlignment="1">
      <alignment horizontal="center" vertical="center" readingOrder="1"/>
    </xf>
    <xf numFmtId="0" fontId="34" fillId="24" borderId="1" xfId="0" applyFont="1" applyFill="1" applyBorder="1" applyAlignment="1">
      <alignment horizontal="center" vertical="center" wrapText="1"/>
    </xf>
    <xf numFmtId="0" fontId="7" fillId="6" borderId="1" xfId="0" applyFont="1" applyFill="1" applyBorder="1" applyAlignment="1" applyProtection="1">
      <alignment horizontal="center" vertical="center" wrapText="1" readingOrder="2"/>
    </xf>
    <xf numFmtId="2" fontId="62" fillId="2" borderId="1" xfId="1" applyNumberFormat="1" applyFont="1" applyFill="1" applyBorder="1" applyAlignment="1" applyProtection="1">
      <alignment horizontal="center" vertical="center"/>
    </xf>
    <xf numFmtId="0" fontId="21" fillId="2" borderId="24" xfId="0" applyFont="1" applyFill="1" applyBorder="1" applyAlignment="1">
      <alignment horizontal="center" vertical="center"/>
    </xf>
    <xf numFmtId="0" fontId="18" fillId="2" borderId="30" xfId="0" applyFont="1" applyFill="1" applyBorder="1" applyAlignment="1">
      <alignment horizontal="center"/>
    </xf>
    <xf numFmtId="0" fontId="3" fillId="24" borderId="1" xfId="0" applyFont="1" applyFill="1" applyBorder="1" applyAlignment="1" applyProtection="1">
      <alignment horizontal="right" vertical="center" wrapText="1"/>
    </xf>
    <xf numFmtId="0" fontId="73" fillId="11" borderId="21" xfId="0" applyFont="1" applyFill="1" applyBorder="1" applyAlignment="1" applyProtection="1">
      <alignment horizontal="center" vertical="center" wrapText="1"/>
    </xf>
    <xf numFmtId="0" fontId="73" fillId="11" borderId="22" xfId="0" applyFont="1" applyFill="1" applyBorder="1" applyAlignment="1" applyProtection="1">
      <alignment horizontal="center" vertical="center" wrapText="1"/>
    </xf>
    <xf numFmtId="2" fontId="42" fillId="11" borderId="1" xfId="0" applyNumberFormat="1" applyFont="1" applyFill="1" applyBorder="1" applyAlignment="1" applyProtection="1">
      <alignment horizontal="center" vertical="center" wrapText="1"/>
    </xf>
    <xf numFmtId="2" fontId="42" fillId="11" borderId="16" xfId="0" applyNumberFormat="1" applyFont="1" applyFill="1" applyBorder="1" applyAlignment="1" applyProtection="1">
      <alignment horizontal="center" vertical="center" wrapText="1"/>
    </xf>
    <xf numFmtId="0" fontId="40" fillId="11" borderId="23" xfId="0" applyFont="1" applyFill="1" applyBorder="1" applyAlignment="1" applyProtection="1">
      <alignment horizontal="center" vertical="center"/>
    </xf>
    <xf numFmtId="0" fontId="1" fillId="11" borderId="1" xfId="0" applyFont="1" applyFill="1" applyBorder="1" applyProtection="1"/>
    <xf numFmtId="0" fontId="40" fillId="11" borderId="1" xfId="0" applyFont="1" applyFill="1" applyBorder="1" applyAlignment="1" applyProtection="1">
      <alignment horizontal="center" vertical="center" wrapText="1"/>
    </xf>
    <xf numFmtId="1" fontId="41" fillId="11" borderId="16" xfId="0" applyNumberFormat="1" applyFont="1" applyFill="1" applyBorder="1" applyAlignment="1" applyProtection="1">
      <alignment horizontal="center" vertical="center" wrapText="1"/>
    </xf>
    <xf numFmtId="0" fontId="32" fillId="11" borderId="23" xfId="0" applyFont="1" applyFill="1" applyBorder="1" applyAlignment="1" applyProtection="1">
      <alignment horizontal="center" vertical="center" wrapText="1" readingOrder="2"/>
    </xf>
    <xf numFmtId="0" fontId="32" fillId="11" borderId="16"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xf>
    <xf numFmtId="0" fontId="21" fillId="2" borderId="16" xfId="0" applyFont="1" applyFill="1" applyBorder="1" applyAlignment="1" applyProtection="1">
      <alignment horizontal="center" vertical="center"/>
    </xf>
    <xf numFmtId="0" fontId="21" fillId="26" borderId="23" xfId="0" applyFont="1" applyFill="1" applyBorder="1" applyAlignment="1" applyProtection="1">
      <alignment horizontal="center" vertical="center"/>
    </xf>
    <xf numFmtId="0" fontId="21" fillId="26" borderId="16" xfId="0" applyFont="1" applyFill="1" applyBorder="1" applyAlignment="1" applyProtection="1">
      <alignment horizontal="center" vertical="center"/>
    </xf>
    <xf numFmtId="0" fontId="0" fillId="2" borderId="1" xfId="0" applyFill="1" applyBorder="1" applyProtection="1"/>
    <xf numFmtId="0" fontId="21" fillId="26" borderId="30" xfId="0" applyFont="1" applyFill="1" applyBorder="1" applyAlignment="1" applyProtection="1">
      <alignment horizontal="center" vertical="center"/>
    </xf>
    <xf numFmtId="0" fontId="0" fillId="26" borderId="24" xfId="0" applyFill="1" applyBorder="1" applyProtection="1"/>
    <xf numFmtId="0" fontId="4" fillId="4" borderId="1" xfId="0" applyFont="1" applyFill="1" applyBorder="1" applyAlignment="1">
      <alignment horizontal="center" vertical="center" wrapText="1" readingOrder="2"/>
    </xf>
    <xf numFmtId="0" fontId="54" fillId="0" borderId="0" xfId="0" applyFont="1" applyBorder="1" applyAlignment="1">
      <alignment horizontal="right" vertical="top" wrapText="1" readingOrder="2"/>
    </xf>
    <xf numFmtId="0" fontId="54" fillId="0" borderId="0" xfId="0" applyFont="1" applyBorder="1" applyAlignment="1">
      <alignment horizontal="center" vertical="center" wrapText="1" readingOrder="2"/>
    </xf>
    <xf numFmtId="0" fontId="0" fillId="0" borderId="16" xfId="0" applyBorder="1"/>
    <xf numFmtId="2" fontId="5" fillId="0" borderId="1" xfId="0" applyNumberFormat="1" applyFont="1" applyBorder="1" applyAlignment="1">
      <alignment horizontal="right" vertical="top" wrapText="1" readingOrder="2"/>
    </xf>
    <xf numFmtId="2" fontId="10" fillId="0" borderId="1" xfId="0" applyNumberFormat="1" applyFont="1" applyBorder="1" applyAlignment="1">
      <alignment horizontal="right" vertical="top" wrapText="1" readingOrder="2"/>
    </xf>
    <xf numFmtId="2" fontId="10" fillId="0" borderId="1" xfId="0" applyNumberFormat="1" applyFont="1" applyBorder="1" applyAlignment="1">
      <alignment horizontal="right" vertical="top" readingOrder="2"/>
    </xf>
    <xf numFmtId="1" fontId="55" fillId="0" borderId="1" xfId="0" applyNumberFormat="1" applyFont="1" applyBorder="1" applyAlignment="1">
      <alignment horizontal="center" vertical="center" wrapText="1" readingOrder="2"/>
    </xf>
    <xf numFmtId="2" fontId="113" fillId="0" borderId="1" xfId="0" applyNumberFormat="1" applyFont="1" applyBorder="1" applyAlignment="1">
      <alignment horizontal="center" vertical="center" wrapText="1" readingOrder="2"/>
    </xf>
    <xf numFmtId="2" fontId="113" fillId="0" borderId="1" xfId="0" applyNumberFormat="1" applyFont="1" applyBorder="1" applyAlignment="1">
      <alignment horizontal="center" vertical="center" readingOrder="2"/>
    </xf>
    <xf numFmtId="2" fontId="113" fillId="2" borderId="1" xfId="0" applyNumberFormat="1" applyFont="1" applyFill="1" applyBorder="1" applyAlignment="1">
      <alignment horizontal="center" vertical="center" wrapText="1" readingOrder="2"/>
    </xf>
    <xf numFmtId="2" fontId="114" fillId="0" borderId="1" xfId="0" applyNumberFormat="1" applyFont="1" applyBorder="1" applyAlignment="1">
      <alignment horizontal="center" vertical="center" wrapText="1" readingOrder="2"/>
    </xf>
    <xf numFmtId="2" fontId="114" fillId="2" borderId="1" xfId="0" applyNumberFormat="1" applyFont="1" applyFill="1" applyBorder="1" applyAlignment="1">
      <alignment horizontal="center" vertical="center" readingOrder="2"/>
    </xf>
    <xf numFmtId="2" fontId="114" fillId="2" borderId="1" xfId="0" applyNumberFormat="1" applyFont="1" applyFill="1" applyBorder="1" applyAlignment="1">
      <alignment horizontal="center" vertical="center" wrapText="1" readingOrder="2"/>
    </xf>
    <xf numFmtId="2" fontId="114" fillId="0" borderId="1" xfId="0" applyNumberFormat="1" applyFont="1" applyBorder="1" applyAlignment="1">
      <alignment horizontal="center" vertical="center" readingOrder="2"/>
    </xf>
    <xf numFmtId="2" fontId="100" fillId="0" borderId="1" xfId="0" applyNumberFormat="1" applyFont="1" applyBorder="1" applyAlignment="1">
      <alignment horizontal="center" vertical="center" wrapText="1" readingOrder="2"/>
    </xf>
    <xf numFmtId="0" fontId="35" fillId="0" borderId="0" xfId="0" applyFont="1" applyBorder="1" applyAlignment="1">
      <alignment horizontal="center" vertical="center" wrapText="1" readingOrder="2"/>
    </xf>
    <xf numFmtId="2" fontId="15" fillId="6" borderId="1" xfId="0" applyNumberFormat="1" applyFont="1" applyFill="1" applyBorder="1" applyAlignment="1">
      <alignment horizontal="center" vertical="center" wrapText="1" readingOrder="2"/>
    </xf>
    <xf numFmtId="0" fontId="15" fillId="6" borderId="16" xfId="0" applyFont="1" applyFill="1" applyBorder="1" applyAlignment="1">
      <alignment horizontal="center" vertical="center" wrapText="1" readingOrder="2"/>
    </xf>
    <xf numFmtId="0" fontId="21" fillId="6" borderId="23"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1" xfId="0" applyFont="1" applyFill="1" applyBorder="1" applyAlignment="1">
      <alignment vertical="center" wrapText="1"/>
    </xf>
    <xf numFmtId="0" fontId="15" fillId="6" borderId="1" xfId="0" applyFont="1" applyFill="1" applyBorder="1" applyAlignment="1">
      <alignment horizontal="center" vertical="center" wrapText="1" readingOrder="2"/>
    </xf>
    <xf numFmtId="0" fontId="15" fillId="2" borderId="1" xfId="0" applyFont="1" applyFill="1" applyBorder="1" applyAlignment="1">
      <alignment horizontal="center" vertical="center" wrapText="1" readingOrder="2"/>
    </xf>
    <xf numFmtId="0" fontId="115" fillId="0" borderId="0" xfId="0" applyFont="1" applyAlignment="1">
      <alignment horizontal="center" wrapText="1"/>
    </xf>
    <xf numFmtId="0" fontId="15" fillId="26" borderId="1" xfId="0" applyFont="1" applyFill="1" applyBorder="1" applyAlignment="1">
      <alignment horizontal="center" vertical="center"/>
    </xf>
    <xf numFmtId="0" fontId="15" fillId="26" borderId="16"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24" xfId="0" applyFont="1" applyFill="1" applyBorder="1" applyAlignment="1">
      <alignment horizontal="center" vertical="center"/>
    </xf>
    <xf numFmtId="0" fontId="15" fillId="2" borderId="25" xfId="0" applyFont="1" applyFill="1" applyBorder="1" applyAlignment="1">
      <alignment horizontal="center" vertical="center"/>
    </xf>
    <xf numFmtId="0" fontId="38" fillId="6" borderId="23" xfId="0" applyFont="1" applyFill="1" applyBorder="1" applyAlignment="1" applyProtection="1">
      <alignment horizontal="center" vertical="center" wrapText="1"/>
    </xf>
    <xf numFmtId="0" fontId="38" fillId="6" borderId="1" xfId="0" applyFont="1" applyFill="1" applyBorder="1" applyAlignment="1" applyProtection="1">
      <alignment horizontal="center" vertical="center" wrapText="1"/>
    </xf>
    <xf numFmtId="0" fontId="38" fillId="6" borderId="16" xfId="0" applyFont="1" applyFill="1" applyBorder="1" applyAlignment="1" applyProtection="1">
      <alignment horizontal="center" vertical="center" wrapText="1"/>
    </xf>
    <xf numFmtId="0" fontId="33" fillId="6" borderId="20" xfId="0" applyFont="1" applyFill="1" applyBorder="1" applyAlignment="1">
      <alignment horizontal="center" vertical="center" wrapText="1"/>
    </xf>
    <xf numFmtId="0" fontId="33" fillId="6" borderId="21" xfId="0" applyFont="1" applyFill="1" applyBorder="1" applyAlignment="1">
      <alignment horizontal="center" vertical="center" wrapText="1"/>
    </xf>
    <xf numFmtId="0" fontId="33" fillId="6" borderId="22"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5" borderId="16" xfId="0" applyFont="1" applyFill="1" applyBorder="1" applyAlignment="1">
      <alignment horizontal="center" vertical="center" wrapText="1"/>
    </xf>
    <xf numFmtId="165" fontId="56" fillId="4" borderId="7" xfId="0" applyNumberFormat="1" applyFont="1" applyFill="1" applyBorder="1" applyAlignment="1">
      <alignment horizontal="center" vertical="center" wrapText="1"/>
    </xf>
    <xf numFmtId="165" fontId="56" fillId="4" borderId="9"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readingOrder="2"/>
      <protection locked="0"/>
    </xf>
    <xf numFmtId="0" fontId="37" fillId="2" borderId="8" xfId="0" applyFont="1" applyFill="1" applyBorder="1" applyAlignment="1" applyProtection="1">
      <alignment horizontal="center" vertical="center" wrapText="1" readingOrder="2"/>
      <protection locked="0"/>
    </xf>
    <xf numFmtId="0" fontId="4" fillId="2" borderId="1" xfId="0" applyFont="1" applyFill="1" applyBorder="1" applyAlignment="1">
      <alignment horizontal="right" vertical="center" wrapText="1" readingOrder="2"/>
    </xf>
    <xf numFmtId="0" fontId="4" fillId="2" borderId="11" xfId="0" applyFont="1" applyFill="1" applyBorder="1" applyAlignment="1">
      <alignment horizontal="right" vertical="center" wrapText="1" readingOrder="2"/>
    </xf>
    <xf numFmtId="0" fontId="37" fillId="2" borderId="1" xfId="0" applyFont="1" applyFill="1" applyBorder="1" applyAlignment="1" applyProtection="1">
      <alignment horizontal="center" vertical="center" wrapText="1" readingOrder="2"/>
      <protection locked="0"/>
    </xf>
    <xf numFmtId="0" fontId="37" fillId="2" borderId="9" xfId="0" applyFont="1" applyFill="1" applyBorder="1" applyAlignment="1" applyProtection="1">
      <alignment horizontal="center" vertical="center" wrapText="1" readingOrder="2"/>
      <protection locked="0"/>
    </xf>
    <xf numFmtId="0" fontId="3" fillId="2" borderId="7"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center" vertical="center" wrapText="1"/>
      <protection locked="0"/>
    </xf>
    <xf numFmtId="0" fontId="3" fillId="2" borderId="9" xfId="0" applyNumberFormat="1"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56" fillId="9" borderId="12" xfId="0" applyFont="1" applyFill="1" applyBorder="1" applyAlignment="1">
      <alignment horizontal="center" vertical="center" wrapText="1" readingOrder="2"/>
    </xf>
    <xf numFmtId="0" fontId="56" fillId="9" borderId="11" xfId="0" applyFont="1" applyFill="1" applyBorder="1" applyAlignment="1">
      <alignment horizontal="center" vertical="center" wrapText="1" readingOrder="2"/>
    </xf>
    <xf numFmtId="0" fontId="37" fillId="2" borderId="7" xfId="0" applyFont="1" applyFill="1" applyBorder="1" applyAlignment="1" applyProtection="1">
      <alignment horizontal="center" wrapText="1" readingOrder="2"/>
      <protection locked="0"/>
    </xf>
    <xf numFmtId="0" fontId="37" fillId="2" borderId="8" xfId="0" applyFont="1" applyFill="1" applyBorder="1" applyAlignment="1" applyProtection="1">
      <alignment horizontal="center" wrapText="1" readingOrder="2"/>
      <protection locked="0"/>
    </xf>
    <xf numFmtId="0" fontId="3" fillId="2" borderId="1" xfId="0" applyFont="1" applyFill="1" applyBorder="1" applyAlignment="1">
      <alignment horizontal="right" vertical="center" wrapText="1" readingOrder="2"/>
    </xf>
    <xf numFmtId="0" fontId="3" fillId="2" borderId="7"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wrapText="1"/>
    </xf>
    <xf numFmtId="0" fontId="4" fillId="4" borderId="17" xfId="0" applyFont="1" applyFill="1" applyBorder="1" applyAlignment="1">
      <alignment horizontal="center" vertical="center" wrapText="1" readingOrder="2"/>
    </xf>
    <xf numFmtId="0" fontId="4" fillId="4" borderId="3" xfId="0" applyFont="1" applyFill="1" applyBorder="1" applyAlignment="1">
      <alignment horizontal="center" vertical="center" wrapText="1" readingOrder="2"/>
    </xf>
    <xf numFmtId="0" fontId="4" fillId="4" borderId="18" xfId="0" applyFont="1" applyFill="1" applyBorder="1" applyAlignment="1">
      <alignment horizontal="center" vertical="center" wrapText="1" readingOrder="2"/>
    </xf>
    <xf numFmtId="0" fontId="4" fillId="4" borderId="6" xfId="0" applyFont="1" applyFill="1" applyBorder="1" applyAlignment="1">
      <alignment horizontal="center" vertical="center" wrapText="1" readingOrder="2"/>
    </xf>
    <xf numFmtId="0" fontId="2" fillId="4" borderId="7" xfId="0" applyNumberFormat="1" applyFont="1" applyFill="1" applyBorder="1" applyAlignment="1">
      <alignment horizontal="center" vertical="center" wrapText="1"/>
    </xf>
    <xf numFmtId="0" fontId="2" fillId="4" borderId="9" xfId="0" applyNumberFormat="1" applyFont="1" applyFill="1" applyBorder="1" applyAlignment="1">
      <alignment horizontal="center" vertical="center" wrapText="1"/>
    </xf>
    <xf numFmtId="2" fontId="39" fillId="4" borderId="7" xfId="0" applyNumberFormat="1" applyFont="1" applyFill="1" applyBorder="1" applyAlignment="1">
      <alignment horizontal="center" vertical="center" wrapText="1" readingOrder="2"/>
    </xf>
    <xf numFmtId="2" fontId="39" fillId="4" borderId="9" xfId="0" applyNumberFormat="1" applyFont="1" applyFill="1" applyBorder="1" applyAlignment="1">
      <alignment horizontal="center" vertical="center" wrapText="1" readingOrder="2"/>
    </xf>
    <xf numFmtId="0" fontId="4" fillId="2" borderId="5" xfId="0" applyFont="1" applyFill="1" applyBorder="1" applyAlignment="1">
      <alignment horizontal="right" vertical="center" wrapText="1" readingOrder="2"/>
    </xf>
    <xf numFmtId="0" fontId="4" fillId="2" borderId="6" xfId="0" applyFont="1" applyFill="1" applyBorder="1" applyAlignment="1">
      <alignment horizontal="right" vertical="center" wrapText="1" readingOrder="2"/>
    </xf>
    <xf numFmtId="0" fontId="30" fillId="6" borderId="1" xfId="0" applyFont="1" applyFill="1" applyBorder="1" applyAlignment="1" applyProtection="1">
      <alignment horizontal="center"/>
    </xf>
    <xf numFmtId="0" fontId="3" fillId="6" borderId="1" xfId="0" applyFont="1" applyFill="1" applyBorder="1" applyAlignment="1" applyProtection="1">
      <alignment horizontal="center" vertical="center" wrapText="1"/>
    </xf>
    <xf numFmtId="0" fontId="7" fillId="7" borderId="1" xfId="0" applyFont="1" applyFill="1" applyBorder="1" applyAlignment="1">
      <alignment horizontal="center" vertical="center" textRotation="90" wrapText="1" readingOrder="2"/>
    </xf>
    <xf numFmtId="0" fontId="7" fillId="7" borderId="7" xfId="0" applyFont="1" applyFill="1" applyBorder="1" applyAlignment="1">
      <alignment horizontal="center" vertical="center" textRotation="90" wrapText="1" readingOrder="2"/>
    </xf>
    <xf numFmtId="0" fontId="7" fillId="7" borderId="8" xfId="0" applyFont="1" applyFill="1" applyBorder="1" applyAlignment="1">
      <alignment horizontal="center" vertical="center" textRotation="90" wrapText="1" readingOrder="2"/>
    </xf>
    <xf numFmtId="0" fontId="7" fillId="7" borderId="9" xfId="0" applyFont="1" applyFill="1" applyBorder="1" applyAlignment="1">
      <alignment horizontal="center" vertical="center" textRotation="90" wrapText="1" readingOrder="2"/>
    </xf>
    <xf numFmtId="0" fontId="4" fillId="4" borderId="7" xfId="0" applyFont="1" applyFill="1" applyBorder="1" applyAlignment="1">
      <alignment horizontal="center" vertical="center" wrapText="1" readingOrder="2"/>
    </xf>
    <xf numFmtId="0" fontId="4" fillId="4" borderId="9" xfId="0" applyFont="1" applyFill="1" applyBorder="1" applyAlignment="1">
      <alignment horizontal="center" vertical="center" wrapText="1" readingOrder="2"/>
    </xf>
    <xf numFmtId="0" fontId="2" fillId="7" borderId="7" xfId="0" applyFont="1" applyFill="1" applyBorder="1" applyAlignment="1">
      <alignment horizontal="center" vertical="center" textRotation="90" wrapText="1" readingOrder="2"/>
    </xf>
    <xf numFmtId="0" fontId="2" fillId="7" borderId="8" xfId="0" applyFont="1" applyFill="1" applyBorder="1" applyAlignment="1">
      <alignment horizontal="center" vertical="center" textRotation="90" wrapText="1" readingOrder="2"/>
    </xf>
    <xf numFmtId="0" fontId="2" fillId="7" borderId="9" xfId="0" applyFont="1" applyFill="1" applyBorder="1" applyAlignment="1">
      <alignment horizontal="center" vertical="center" textRotation="90" wrapText="1" readingOrder="2"/>
    </xf>
    <xf numFmtId="165" fontId="56" fillId="4" borderId="1" xfId="0" applyNumberFormat="1" applyFont="1" applyFill="1" applyBorder="1" applyAlignment="1">
      <alignment horizontal="center" vertical="center" wrapText="1"/>
    </xf>
    <xf numFmtId="165" fontId="56" fillId="4" borderId="24" xfId="0" applyNumberFormat="1" applyFont="1" applyFill="1" applyBorder="1" applyAlignment="1">
      <alignment horizontal="center" vertical="center" wrapText="1"/>
    </xf>
    <xf numFmtId="0" fontId="2" fillId="4" borderId="1" xfId="0" applyNumberFormat="1" applyFont="1" applyFill="1" applyBorder="1" applyAlignment="1">
      <alignment horizontal="center" vertical="center" wrapText="1"/>
    </xf>
    <xf numFmtId="0" fontId="2" fillId="4" borderId="24" xfId="0" applyNumberFormat="1" applyFont="1" applyFill="1" applyBorder="1" applyAlignment="1">
      <alignment horizontal="center" vertical="center" wrapText="1"/>
    </xf>
    <xf numFmtId="2" fontId="39" fillId="4" borderId="16" xfId="0" applyNumberFormat="1" applyFont="1" applyFill="1" applyBorder="1" applyAlignment="1">
      <alignment horizontal="center" vertical="center" wrapText="1" readingOrder="2"/>
    </xf>
    <xf numFmtId="2" fontId="39" fillId="4" borderId="25" xfId="0" applyNumberFormat="1" applyFont="1" applyFill="1" applyBorder="1" applyAlignment="1">
      <alignment horizontal="center" vertical="center" wrapText="1" readingOrder="2"/>
    </xf>
    <xf numFmtId="0" fontId="4" fillId="4" borderId="31" xfId="0" applyFont="1" applyFill="1" applyBorder="1" applyAlignment="1">
      <alignment horizontal="center" vertical="center" wrapText="1" readingOrder="2"/>
    </xf>
    <xf numFmtId="0" fontId="4" fillId="4" borderId="32" xfId="0" applyFont="1" applyFill="1" applyBorder="1" applyAlignment="1">
      <alignment horizontal="center" vertical="center" wrapText="1" readingOrder="2"/>
    </xf>
    <xf numFmtId="0" fontId="4" fillId="4" borderId="33" xfId="0" applyFont="1" applyFill="1" applyBorder="1" applyAlignment="1">
      <alignment horizontal="center" vertical="center" wrapText="1" readingOrder="2"/>
    </xf>
    <xf numFmtId="0" fontId="3" fillId="6" borderId="21" xfId="0" applyFont="1" applyFill="1" applyBorder="1" applyAlignment="1" applyProtection="1">
      <alignment horizontal="center" vertical="center" wrapText="1"/>
    </xf>
    <xf numFmtId="0" fontId="30" fillId="6" borderId="20" xfId="0" applyFont="1" applyFill="1" applyBorder="1" applyAlignment="1" applyProtection="1">
      <alignment horizontal="center"/>
    </xf>
    <xf numFmtId="0" fontId="30" fillId="6" borderId="21" xfId="0" applyFont="1" applyFill="1" applyBorder="1" applyAlignment="1" applyProtection="1">
      <alignment horizontal="center"/>
    </xf>
    <xf numFmtId="0" fontId="30" fillId="6" borderId="23" xfId="0" applyFont="1" applyFill="1" applyBorder="1" applyAlignment="1" applyProtection="1">
      <alignment horizontal="center"/>
    </xf>
    <xf numFmtId="0" fontId="4" fillId="4" borderId="23" xfId="0" applyFont="1" applyFill="1" applyBorder="1" applyAlignment="1" applyProtection="1">
      <alignment horizontal="center" vertical="center" wrapText="1" readingOrder="2"/>
    </xf>
    <xf numFmtId="0" fontId="4" fillId="4" borderId="1" xfId="0" applyFont="1" applyFill="1" applyBorder="1" applyAlignment="1" applyProtection="1">
      <alignment horizontal="center" vertical="center" wrapText="1" readingOrder="2"/>
    </xf>
    <xf numFmtId="0" fontId="2" fillId="4" borderId="1" xfId="0" applyFont="1" applyFill="1" applyBorder="1" applyAlignment="1" applyProtection="1">
      <alignment horizontal="center" vertical="center" wrapText="1"/>
    </xf>
    <xf numFmtId="0" fontId="3" fillId="6" borderId="42" xfId="0" applyFont="1" applyFill="1" applyBorder="1" applyAlignment="1" applyProtection="1">
      <alignment horizontal="center" vertical="center" wrapText="1"/>
    </xf>
    <xf numFmtId="0" fontId="3" fillId="6" borderId="44" xfId="0" applyFont="1" applyFill="1" applyBorder="1" applyAlignment="1" applyProtection="1">
      <alignment horizontal="center" vertical="center" wrapText="1"/>
    </xf>
    <xf numFmtId="0" fontId="3" fillId="6" borderId="43" xfId="0" applyFont="1" applyFill="1" applyBorder="1" applyAlignment="1" applyProtection="1">
      <alignment horizontal="center" vertical="center" wrapText="1"/>
    </xf>
    <xf numFmtId="0" fontId="3" fillId="6" borderId="10" xfId="0" applyFont="1" applyFill="1" applyBorder="1" applyAlignment="1" applyProtection="1">
      <alignment horizontal="center" vertical="center" wrapText="1"/>
    </xf>
    <xf numFmtId="0" fontId="3" fillId="6" borderId="12" xfId="0" applyFont="1" applyFill="1" applyBorder="1" applyAlignment="1" applyProtection="1">
      <alignment horizontal="center" vertical="center" wrapText="1"/>
    </xf>
    <xf numFmtId="0" fontId="3" fillId="6" borderId="11" xfId="0" applyFont="1" applyFill="1" applyBorder="1" applyAlignment="1" applyProtection="1">
      <alignment horizontal="center" vertical="center" wrapText="1"/>
    </xf>
    <xf numFmtId="2" fontId="39" fillId="4" borderId="16" xfId="0" applyNumberFormat="1" applyFont="1" applyFill="1" applyBorder="1" applyAlignment="1" applyProtection="1">
      <alignment horizontal="center" vertical="center" wrapText="1" readingOrder="2"/>
    </xf>
    <xf numFmtId="0" fontId="10" fillId="2" borderId="30" xfId="0" applyFont="1" applyFill="1" applyBorder="1" applyAlignment="1" applyProtection="1">
      <alignment horizontal="right" vertical="top"/>
      <protection locked="0"/>
    </xf>
    <xf numFmtId="0" fontId="10" fillId="2" borderId="24" xfId="0" applyFont="1" applyFill="1" applyBorder="1" applyAlignment="1" applyProtection="1">
      <alignment horizontal="right" vertical="top"/>
      <protection locked="0"/>
    </xf>
    <xf numFmtId="0" fontId="10" fillId="2" borderId="25" xfId="0" applyFont="1" applyFill="1" applyBorder="1" applyAlignment="1" applyProtection="1">
      <alignment horizontal="right" vertical="top"/>
      <protection locked="0"/>
    </xf>
    <xf numFmtId="0" fontId="103" fillId="23" borderId="23" xfId="0" applyFont="1" applyFill="1" applyBorder="1" applyAlignment="1">
      <alignment horizontal="right" vertical="center" wrapText="1" indent="1"/>
    </xf>
    <xf numFmtId="0" fontId="103" fillId="23" borderId="23" xfId="0" applyFont="1" applyFill="1" applyBorder="1" applyAlignment="1">
      <alignment horizontal="center" vertical="center" wrapText="1"/>
    </xf>
    <xf numFmtId="0" fontId="10" fillId="28" borderId="1" xfId="0" applyFont="1" applyFill="1" applyBorder="1" applyAlignment="1" applyProtection="1">
      <alignment horizontal="right" vertical="top"/>
      <protection locked="0"/>
    </xf>
    <xf numFmtId="0" fontId="4" fillId="7" borderId="2" xfId="0" applyFont="1" applyFill="1" applyBorder="1" applyAlignment="1" applyProtection="1">
      <alignment horizontal="center" vertical="center" wrapText="1" readingOrder="2"/>
    </xf>
    <xf numFmtId="0" fontId="4" fillId="7" borderId="3" xfId="0" applyFont="1" applyFill="1" applyBorder="1" applyAlignment="1" applyProtection="1">
      <alignment horizontal="center" vertical="center" wrapText="1" readingOrder="2"/>
    </xf>
    <xf numFmtId="0" fontId="4" fillId="7" borderId="5" xfId="0" applyFont="1" applyFill="1" applyBorder="1" applyAlignment="1" applyProtection="1">
      <alignment horizontal="center" vertical="center" wrapText="1" readingOrder="2"/>
    </xf>
    <xf numFmtId="0" fontId="4" fillId="7" borderId="6" xfId="0" applyFont="1" applyFill="1" applyBorder="1" applyAlignment="1" applyProtection="1">
      <alignment horizontal="center" vertical="center" wrapText="1" readingOrder="2"/>
    </xf>
    <xf numFmtId="0" fontId="2" fillId="7" borderId="7"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2" fontId="8" fillId="7" borderId="7" xfId="0" applyNumberFormat="1" applyFont="1" applyFill="1" applyBorder="1" applyAlignment="1" applyProtection="1">
      <alignment horizontal="center" vertical="center" wrapText="1" readingOrder="2"/>
    </xf>
    <xf numFmtId="2" fontId="8" fillId="7" borderId="9" xfId="0" applyNumberFormat="1" applyFont="1" applyFill="1" applyBorder="1" applyAlignment="1" applyProtection="1">
      <alignment horizontal="center" vertical="center" wrapText="1" readingOrder="2"/>
    </xf>
    <xf numFmtId="0" fontId="2" fillId="7" borderId="8" xfId="0" applyFont="1" applyFill="1" applyBorder="1" applyAlignment="1" applyProtection="1">
      <alignment horizontal="center" vertical="center" wrapText="1"/>
    </xf>
    <xf numFmtId="0" fontId="15" fillId="7" borderId="7" xfId="0" applyFont="1" applyFill="1" applyBorder="1" applyAlignment="1" applyProtection="1">
      <alignment horizontal="center" vertical="center" textRotation="90" wrapText="1" readingOrder="2"/>
    </xf>
    <xf numFmtId="0" fontId="15" fillId="7" borderId="8" xfId="0" applyFont="1" applyFill="1" applyBorder="1" applyAlignment="1" applyProtection="1">
      <alignment horizontal="center" vertical="center" textRotation="90" wrapText="1" readingOrder="2"/>
    </xf>
    <xf numFmtId="0" fontId="15" fillId="7" borderId="9" xfId="0" applyFont="1" applyFill="1" applyBorder="1" applyAlignment="1" applyProtection="1">
      <alignment horizontal="center" vertical="center" textRotation="90" wrapText="1" readingOrder="2"/>
    </xf>
    <xf numFmtId="0" fontId="15" fillId="7" borderId="3" xfId="0" applyFont="1" applyFill="1" applyBorder="1" applyAlignment="1" applyProtection="1">
      <alignment horizontal="center" vertical="center" textRotation="90" wrapText="1" readingOrder="2"/>
    </xf>
    <xf numFmtId="0" fontId="15" fillId="7" borderId="13" xfId="0" applyFont="1" applyFill="1" applyBorder="1" applyAlignment="1" applyProtection="1">
      <alignment horizontal="center" vertical="center" textRotation="90" wrapText="1" readingOrder="2"/>
    </xf>
    <xf numFmtId="0" fontId="15" fillId="7" borderId="6" xfId="0" applyFont="1" applyFill="1" applyBorder="1" applyAlignment="1" applyProtection="1">
      <alignment horizontal="center" vertical="center" textRotation="90" wrapText="1" readingOrder="2"/>
    </xf>
    <xf numFmtId="0" fontId="4" fillId="4" borderId="2" xfId="0" applyFont="1" applyFill="1" applyBorder="1" applyAlignment="1" applyProtection="1">
      <alignment horizontal="center" vertical="center" wrapText="1" readingOrder="2"/>
    </xf>
    <xf numFmtId="0" fontId="4" fillId="4" borderId="3" xfId="0" applyFont="1" applyFill="1" applyBorder="1" applyAlignment="1" applyProtection="1">
      <alignment horizontal="center" vertical="center" wrapText="1" readingOrder="2"/>
    </xf>
    <xf numFmtId="0" fontId="4" fillId="4" borderId="5" xfId="0" applyFont="1" applyFill="1" applyBorder="1" applyAlignment="1" applyProtection="1">
      <alignment horizontal="center" vertical="center" wrapText="1" readingOrder="2"/>
    </xf>
    <xf numFmtId="0" fontId="4" fillId="4" borderId="6" xfId="0" applyFont="1" applyFill="1" applyBorder="1" applyAlignment="1" applyProtection="1">
      <alignment horizontal="center" vertical="center" wrapText="1" readingOrder="2"/>
    </xf>
    <xf numFmtId="0" fontId="2" fillId="4" borderId="7"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2" fontId="39" fillId="4" borderId="7" xfId="0" applyNumberFormat="1" applyFont="1" applyFill="1" applyBorder="1" applyAlignment="1" applyProtection="1">
      <alignment horizontal="center" vertical="center" wrapText="1" readingOrder="2"/>
    </xf>
    <xf numFmtId="2" fontId="39" fillId="4" borderId="9" xfId="0" applyNumberFormat="1" applyFont="1" applyFill="1" applyBorder="1" applyAlignment="1" applyProtection="1">
      <alignment horizontal="center" vertical="center" wrapText="1" readingOrder="2"/>
    </xf>
    <xf numFmtId="0" fontId="15" fillId="7" borderId="7" xfId="0" applyFont="1" applyFill="1" applyBorder="1" applyAlignment="1" applyProtection="1">
      <alignment horizontal="center" vertical="center" textRotation="90" wrapText="1"/>
    </xf>
    <xf numFmtId="0" fontId="15" fillId="7" borderId="8" xfId="0" applyFont="1" applyFill="1" applyBorder="1" applyAlignment="1" applyProtection="1">
      <alignment horizontal="center" vertical="center" textRotation="90" wrapText="1"/>
    </xf>
    <xf numFmtId="0" fontId="11" fillId="0" borderId="7"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readingOrder="2"/>
    </xf>
    <xf numFmtId="0" fontId="10" fillId="0" borderId="1" xfId="0" applyFont="1" applyBorder="1" applyAlignment="1" applyProtection="1">
      <alignment horizontal="center" vertical="center" wrapText="1"/>
      <protection locked="0"/>
    </xf>
    <xf numFmtId="0" fontId="23" fillId="0" borderId="10" xfId="0" applyFont="1" applyBorder="1" applyAlignment="1" applyProtection="1">
      <alignment horizontal="right" vertical="center" wrapText="1" readingOrder="2"/>
    </xf>
    <xf numFmtId="0" fontId="23" fillId="0" borderId="12" xfId="0" applyFont="1" applyBorder="1" applyAlignment="1" applyProtection="1">
      <alignment horizontal="right" vertical="center" wrapText="1" readingOrder="2"/>
    </xf>
    <xf numFmtId="0" fontId="11" fillId="0" borderId="10" xfId="0" applyFont="1" applyBorder="1" applyAlignment="1" applyProtection="1">
      <alignment horizontal="right" vertical="center" wrapText="1" readingOrder="2"/>
    </xf>
    <xf numFmtId="0" fontId="11" fillId="0" borderId="12" xfId="0" applyFont="1" applyBorder="1" applyAlignment="1" applyProtection="1">
      <alignment horizontal="right" vertical="center" wrapText="1" readingOrder="2"/>
    </xf>
    <xf numFmtId="0" fontId="15" fillId="7" borderId="1" xfId="0" applyFont="1" applyFill="1" applyBorder="1" applyAlignment="1" applyProtection="1">
      <alignment horizontal="center" vertical="center" textRotation="90" wrapText="1" readingOrder="2"/>
    </xf>
    <xf numFmtId="0" fontId="11" fillId="0" borderId="7" xfId="0" applyFont="1" applyBorder="1" applyAlignment="1" applyProtection="1">
      <alignment horizontal="center" vertical="center" wrapText="1" readingOrder="2"/>
      <protection locked="0"/>
    </xf>
    <xf numFmtId="0" fontId="11" fillId="0" borderId="8" xfId="0" applyFont="1" applyBorder="1" applyAlignment="1" applyProtection="1">
      <alignment horizontal="center" vertical="center" wrapText="1" readingOrder="2"/>
      <protection locked="0"/>
    </xf>
    <xf numFmtId="0" fontId="11" fillId="0" borderId="9" xfId="0" applyFont="1" applyBorder="1" applyAlignment="1" applyProtection="1">
      <alignment horizontal="center" vertical="center" wrapText="1" readingOrder="2"/>
      <protection locked="0"/>
    </xf>
    <xf numFmtId="0" fontId="10" fillId="0" borderId="1" xfId="0" applyFont="1" applyBorder="1" applyAlignment="1" applyProtection="1">
      <alignment horizontal="center" vertical="center" wrapText="1" readingOrder="2"/>
    </xf>
    <xf numFmtId="0" fontId="10" fillId="0" borderId="1" xfId="0" applyFont="1" applyBorder="1" applyAlignment="1" applyProtection="1">
      <alignment horizontal="center" vertical="center" wrapText="1" readingOrder="2"/>
      <protection locked="0"/>
    </xf>
    <xf numFmtId="0" fontId="108" fillId="0" borderId="1" xfId="0" applyFont="1" applyBorder="1" applyAlignment="1" applyProtection="1">
      <alignment horizontal="center" vertical="center" wrapText="1" readingOrder="2"/>
      <protection locked="0"/>
    </xf>
    <xf numFmtId="0" fontId="110" fillId="0" borderId="1" xfId="0" applyFont="1" applyBorder="1" applyAlignment="1" applyProtection="1">
      <alignment horizontal="center" vertical="center" wrapText="1" readingOrder="2"/>
      <protection locked="0"/>
    </xf>
    <xf numFmtId="0" fontId="10" fillId="0" borderId="1" xfId="0" applyFont="1" applyBorder="1" applyAlignment="1" applyProtection="1">
      <alignment horizontal="center" vertical="center" wrapText="1"/>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10" xfId="0" applyFont="1" applyBorder="1" applyAlignment="1" applyProtection="1">
      <alignment horizontal="right" vertical="center" wrapText="1"/>
    </xf>
    <xf numFmtId="0" fontId="11" fillId="0" borderId="12" xfId="0" applyFont="1" applyBorder="1" applyAlignment="1" applyProtection="1">
      <alignment horizontal="right" vertical="center" wrapText="1"/>
    </xf>
    <xf numFmtId="0" fontId="10" fillId="0" borderId="7"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readingOrder="2"/>
    </xf>
    <xf numFmtId="0" fontId="10" fillId="0" borderId="9" xfId="0" applyFont="1" applyBorder="1" applyAlignment="1" applyProtection="1">
      <alignment horizontal="center" vertical="center" wrapText="1" readingOrder="2"/>
    </xf>
    <xf numFmtId="0" fontId="11" fillId="3" borderId="10" xfId="0" applyFont="1" applyFill="1" applyBorder="1" applyAlignment="1" applyProtection="1">
      <alignment horizontal="right" vertical="center" wrapText="1" readingOrder="2"/>
    </xf>
    <xf numFmtId="0" fontId="11" fillId="3" borderId="12" xfId="0" applyFont="1" applyFill="1" applyBorder="1" applyAlignment="1" applyProtection="1">
      <alignment horizontal="right" vertical="center" wrapText="1" readingOrder="2"/>
    </xf>
    <xf numFmtId="0" fontId="11" fillId="0" borderId="1"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1" fillId="0" borderId="1" xfId="0" applyFont="1" applyBorder="1" applyAlignment="1" applyProtection="1">
      <alignment horizontal="right" vertical="center" wrapText="1" readingOrder="2"/>
    </xf>
    <xf numFmtId="0" fontId="15" fillId="7" borderId="2" xfId="0" applyFont="1" applyFill="1" applyBorder="1" applyAlignment="1" applyProtection="1">
      <alignment horizontal="center" vertical="center" textRotation="90" wrapText="1"/>
    </xf>
    <xf numFmtId="0" fontId="15" fillId="7" borderId="4" xfId="0" applyFont="1" applyFill="1" applyBorder="1" applyAlignment="1" applyProtection="1">
      <alignment horizontal="center" vertical="center" textRotation="90" wrapText="1"/>
    </xf>
    <xf numFmtId="0" fontId="15" fillId="7" borderId="5" xfId="0" applyFont="1" applyFill="1" applyBorder="1" applyAlignment="1" applyProtection="1">
      <alignment horizontal="center" vertical="center" textRotation="90" wrapText="1"/>
    </xf>
    <xf numFmtId="0" fontId="10" fillId="6" borderId="1" xfId="0" applyFont="1" applyFill="1" applyBorder="1" applyAlignment="1" applyProtection="1">
      <alignment horizontal="right" vertical="top"/>
      <protection locked="0"/>
    </xf>
    <xf numFmtId="0" fontId="17" fillId="7" borderId="1" xfId="0" applyFont="1" applyFill="1" applyBorder="1" applyAlignment="1" applyProtection="1">
      <alignment horizontal="center" vertical="center" textRotation="90" readingOrder="2"/>
    </xf>
    <xf numFmtId="0" fontId="23" fillId="2" borderId="1" xfId="0" applyFont="1" applyFill="1" applyBorder="1" applyAlignment="1" applyProtection="1">
      <alignment horizontal="center" vertical="center" wrapText="1" readingOrder="2"/>
      <protection locked="0"/>
    </xf>
    <xf numFmtId="0" fontId="13" fillId="7" borderId="7" xfId="0" applyFont="1" applyFill="1" applyBorder="1" applyAlignment="1" applyProtection="1">
      <alignment horizontal="center" vertical="center" wrapText="1" readingOrder="2"/>
    </xf>
    <xf numFmtId="0" fontId="13" fillId="7" borderId="9" xfId="0" applyFont="1" applyFill="1" applyBorder="1" applyAlignment="1" applyProtection="1">
      <alignment horizontal="center" vertical="center" wrapText="1" readingOrder="2"/>
    </xf>
    <xf numFmtId="0" fontId="17" fillId="3" borderId="1" xfId="0" applyFont="1" applyFill="1" applyBorder="1" applyAlignment="1" applyProtection="1">
      <alignment horizontal="right" vertical="center" wrapText="1" readingOrder="2"/>
    </xf>
    <xf numFmtId="0" fontId="13" fillId="7" borderId="1" xfId="0" applyFont="1" applyFill="1" applyBorder="1" applyAlignment="1" applyProtection="1">
      <alignment horizontal="center" vertical="center" wrapText="1" readingOrder="2"/>
    </xf>
    <xf numFmtId="0" fontId="13" fillId="7" borderId="8" xfId="0" applyFont="1" applyFill="1" applyBorder="1" applyAlignment="1" applyProtection="1">
      <alignment horizontal="center" vertical="center" wrapText="1" readingOrder="2"/>
    </xf>
    <xf numFmtId="0" fontId="17" fillId="3" borderId="10" xfId="0" applyFont="1" applyFill="1" applyBorder="1" applyAlignment="1" applyProtection="1">
      <alignment horizontal="right" vertical="center" wrapText="1" readingOrder="2"/>
    </xf>
    <xf numFmtId="0" fontId="17" fillId="3" borderId="11" xfId="0" applyFont="1" applyFill="1" applyBorder="1" applyAlignment="1" applyProtection="1">
      <alignment horizontal="right" vertical="center" wrapText="1" readingOrder="2"/>
    </xf>
    <xf numFmtId="0" fontId="23" fillId="2" borderId="7" xfId="0" applyFont="1" applyFill="1" applyBorder="1" applyAlignment="1" applyProtection="1">
      <alignment horizontal="center" vertical="center" wrapText="1" readingOrder="2"/>
      <protection locked="0"/>
    </xf>
    <xf numFmtId="0" fontId="23" fillId="2" borderId="8" xfId="0" applyFont="1" applyFill="1" applyBorder="1" applyAlignment="1" applyProtection="1">
      <alignment horizontal="center" vertical="center" wrapText="1" readingOrder="2"/>
      <protection locked="0"/>
    </xf>
    <xf numFmtId="0" fontId="23" fillId="2" borderId="9" xfId="0" applyFont="1" applyFill="1" applyBorder="1" applyAlignment="1" applyProtection="1">
      <alignment horizontal="center" vertical="center" wrapText="1" readingOrder="2"/>
      <protection locked="0"/>
    </xf>
    <xf numFmtId="0" fontId="10" fillId="6" borderId="10" xfId="0" applyFont="1" applyFill="1" applyBorder="1" applyAlignment="1" applyProtection="1">
      <alignment horizontal="right" vertical="top"/>
      <protection locked="0"/>
    </xf>
    <xf numFmtId="0" fontId="10" fillId="6" borderId="12" xfId="0" applyFont="1" applyFill="1" applyBorder="1" applyAlignment="1" applyProtection="1">
      <alignment horizontal="right" vertical="top"/>
      <protection locked="0"/>
    </xf>
    <xf numFmtId="0" fontId="10" fillId="6" borderId="11" xfId="0" applyFont="1" applyFill="1" applyBorder="1" applyAlignment="1" applyProtection="1">
      <alignment horizontal="right" vertical="top"/>
      <protection locked="0"/>
    </xf>
    <xf numFmtId="0" fontId="48" fillId="3" borderId="10" xfId="0" applyFont="1" applyFill="1" applyBorder="1" applyAlignment="1" applyProtection="1">
      <alignment horizontal="right" vertical="center" wrapText="1" readingOrder="2"/>
    </xf>
    <xf numFmtId="0" fontId="19" fillId="3" borderId="11" xfId="0" applyFont="1" applyFill="1" applyBorder="1" applyAlignment="1" applyProtection="1">
      <alignment horizontal="right" vertical="center" wrapText="1" readingOrder="2"/>
    </xf>
    <xf numFmtId="0" fontId="13" fillId="7" borderId="10" xfId="0" applyFont="1" applyFill="1" applyBorder="1" applyAlignment="1" applyProtection="1">
      <alignment horizontal="right" vertical="center" wrapText="1" readingOrder="2"/>
      <protection locked="0"/>
    </xf>
    <xf numFmtId="0" fontId="13" fillId="7" borderId="12" xfId="0" applyFont="1" applyFill="1" applyBorder="1" applyAlignment="1" applyProtection="1">
      <alignment horizontal="right" vertical="center" wrapText="1" readingOrder="2"/>
      <protection locked="0"/>
    </xf>
    <xf numFmtId="0" fontId="13" fillId="7" borderId="11" xfId="0" applyFont="1" applyFill="1" applyBorder="1" applyAlignment="1" applyProtection="1">
      <alignment horizontal="right" vertical="center" wrapText="1" readingOrder="2"/>
      <protection locked="0"/>
    </xf>
    <xf numFmtId="0" fontId="13" fillId="7" borderId="10" xfId="0" applyFont="1" applyFill="1" applyBorder="1" applyAlignment="1" applyProtection="1">
      <alignment horizontal="center" vertical="center" wrapText="1" readingOrder="2"/>
    </xf>
    <xf numFmtId="0" fontId="13" fillId="7" borderId="11" xfId="0" applyFont="1" applyFill="1" applyBorder="1" applyAlignment="1" applyProtection="1">
      <alignment horizontal="center" vertical="center" wrapText="1" readingOrder="2"/>
    </xf>
    <xf numFmtId="0" fontId="17" fillId="2" borderId="10" xfId="0" applyFont="1" applyFill="1" applyBorder="1" applyAlignment="1" applyProtection="1">
      <alignment horizontal="right" vertical="center" wrapText="1" readingOrder="2"/>
    </xf>
    <xf numFmtId="0" fontId="17" fillId="2" borderId="11" xfId="0" applyFont="1" applyFill="1" applyBorder="1" applyAlignment="1" applyProtection="1">
      <alignment horizontal="right" vertical="center" wrapText="1" readingOrder="2"/>
    </xf>
    <xf numFmtId="0" fontId="12" fillId="2" borderId="1" xfId="0" applyFont="1" applyFill="1" applyBorder="1" applyAlignment="1" applyProtection="1">
      <alignment horizontal="center" vertical="center" wrapText="1"/>
      <protection locked="0"/>
    </xf>
    <xf numFmtId="0" fontId="17" fillId="2" borderId="12" xfId="0" applyFont="1" applyFill="1" applyBorder="1" applyAlignment="1" applyProtection="1">
      <alignment horizontal="right" vertical="center" wrapText="1" readingOrder="2"/>
    </xf>
    <xf numFmtId="0" fontId="23" fillId="2" borderId="8" xfId="0" applyFont="1" applyFill="1" applyBorder="1" applyAlignment="1" applyProtection="1">
      <alignment horizontal="right" vertical="center" wrapText="1" readingOrder="2"/>
      <protection locked="0"/>
    </xf>
    <xf numFmtId="0" fontId="23" fillId="2" borderId="9" xfId="0" applyFont="1" applyFill="1" applyBorder="1" applyAlignment="1" applyProtection="1">
      <alignment horizontal="right" vertical="center" wrapText="1" readingOrder="2"/>
      <protection locked="0"/>
    </xf>
    <xf numFmtId="0" fontId="17" fillId="2" borderId="10" xfId="0" applyFont="1" applyFill="1" applyBorder="1" applyAlignment="1" applyProtection="1">
      <alignment horizontal="right" vertical="center" readingOrder="2"/>
    </xf>
    <xf numFmtId="0" fontId="17" fillId="2" borderId="11" xfId="0" applyFont="1" applyFill="1" applyBorder="1" applyAlignment="1" applyProtection="1">
      <alignment horizontal="right" vertical="center" readingOrder="2"/>
    </xf>
    <xf numFmtId="0" fontId="17" fillId="2" borderId="1" xfId="0" applyFont="1" applyFill="1" applyBorder="1" applyAlignment="1" applyProtection="1">
      <alignment horizontal="right" vertical="center" wrapText="1" readingOrder="2"/>
    </xf>
    <xf numFmtId="0" fontId="15" fillId="7" borderId="28" xfId="0" applyFont="1" applyFill="1" applyBorder="1" applyAlignment="1">
      <alignment horizontal="center" vertical="center" textRotation="90" wrapText="1" readingOrder="2"/>
    </xf>
    <xf numFmtId="0" fontId="15" fillId="7" borderId="4" xfId="0" applyFont="1" applyFill="1" applyBorder="1" applyAlignment="1">
      <alignment horizontal="center" vertical="center" textRotation="90" wrapText="1" readingOrder="2"/>
    </xf>
    <xf numFmtId="0" fontId="15" fillId="7" borderId="29" xfId="0" applyFont="1" applyFill="1" applyBorder="1" applyAlignment="1">
      <alignment horizontal="center" vertical="center" textRotation="90" wrapText="1" readingOrder="2"/>
    </xf>
    <xf numFmtId="0" fontId="4" fillId="4" borderId="4" xfId="0" applyFont="1" applyFill="1" applyBorder="1" applyAlignment="1">
      <alignment horizontal="center" vertical="center" wrapText="1" readingOrder="2"/>
    </xf>
    <xf numFmtId="0" fontId="4" fillId="4" borderId="5" xfId="0" applyFont="1" applyFill="1" applyBorder="1" applyAlignment="1">
      <alignment horizontal="center" vertical="center" wrapText="1" readingOrder="2"/>
    </xf>
    <xf numFmtId="0" fontId="2" fillId="4" borderId="7"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9" fillId="0" borderId="4" xfId="0" applyFont="1" applyBorder="1" applyAlignment="1">
      <alignment horizontal="right" vertical="center" wrapText="1" readingOrder="2"/>
    </xf>
    <xf numFmtId="0" fontId="9" fillId="0" borderId="0" xfId="0" applyFont="1" applyBorder="1" applyAlignment="1">
      <alignment horizontal="right" vertical="center" wrapText="1" readingOrder="2"/>
    </xf>
    <xf numFmtId="0" fontId="9" fillId="0" borderId="13" xfId="0" applyFont="1" applyBorder="1" applyAlignment="1">
      <alignment horizontal="right" vertical="center" wrapText="1" readingOrder="2"/>
    </xf>
    <xf numFmtId="0" fontId="28" fillId="16" borderId="1" xfId="0" applyFont="1" applyFill="1" applyBorder="1" applyAlignment="1">
      <alignment horizontal="center" vertical="center"/>
    </xf>
    <xf numFmtId="0" fontId="17" fillId="16" borderId="1" xfId="0" applyFont="1" applyFill="1" applyBorder="1" applyAlignment="1" applyProtection="1">
      <alignment horizontal="right" vertical="center" wrapText="1" readingOrder="2"/>
    </xf>
    <xf numFmtId="0" fontId="30" fillId="6" borderId="14" xfId="0" applyFont="1" applyFill="1" applyBorder="1" applyAlignment="1" applyProtection="1">
      <alignment horizontal="center"/>
    </xf>
    <xf numFmtId="0" fontId="30" fillId="6" borderId="13" xfId="0" applyFont="1" applyFill="1" applyBorder="1" applyAlignment="1" applyProtection="1">
      <alignment horizontal="center"/>
    </xf>
    <xf numFmtId="0" fontId="30" fillId="6" borderId="47" xfId="0" applyFont="1" applyFill="1" applyBorder="1" applyAlignment="1" applyProtection="1">
      <alignment horizontal="center"/>
    </xf>
    <xf numFmtId="0" fontId="30" fillId="6" borderId="6" xfId="0" applyFont="1" applyFill="1" applyBorder="1" applyAlignment="1" applyProtection="1">
      <alignment horizontal="center"/>
    </xf>
    <xf numFmtId="0" fontId="83" fillId="16" borderId="23" xfId="0" applyFont="1" applyFill="1" applyBorder="1" applyAlignment="1" applyProtection="1">
      <alignment horizontal="center" vertical="center" textRotation="90" readingOrder="2"/>
    </xf>
    <xf numFmtId="49" fontId="17" fillId="16" borderId="1" xfId="0" applyNumberFormat="1" applyFont="1" applyFill="1" applyBorder="1" applyAlignment="1">
      <alignment horizontal="right" vertical="center" wrapText="1"/>
    </xf>
    <xf numFmtId="0" fontId="12" fillId="14" borderId="34" xfId="0" applyFont="1" applyFill="1" applyBorder="1" applyAlignment="1" applyProtection="1">
      <alignment horizontal="center" vertical="center" wrapText="1" readingOrder="2"/>
      <protection locked="0"/>
    </xf>
    <xf numFmtId="0" fontId="10" fillId="6" borderId="5" xfId="0" applyFont="1" applyFill="1" applyBorder="1" applyAlignment="1" applyProtection="1">
      <alignment horizontal="right" vertical="top"/>
      <protection locked="0"/>
    </xf>
    <xf numFmtId="0" fontId="10" fillId="6" borderId="18" xfId="0" applyFont="1" applyFill="1" applyBorder="1" applyAlignment="1" applyProtection="1">
      <alignment horizontal="right" vertical="top"/>
      <protection locked="0"/>
    </xf>
    <xf numFmtId="0" fontId="10" fillId="6" borderId="6" xfId="0" applyFont="1" applyFill="1" applyBorder="1" applyAlignment="1" applyProtection="1">
      <alignment horizontal="right" vertical="top"/>
      <protection locked="0"/>
    </xf>
    <xf numFmtId="49" fontId="17" fillId="16" borderId="1" xfId="0" applyNumberFormat="1" applyFont="1" applyFill="1" applyBorder="1" applyAlignment="1">
      <alignment horizontal="right" vertical="center"/>
    </xf>
    <xf numFmtId="0" fontId="12" fillId="14" borderId="35" xfId="0" applyFont="1" applyFill="1" applyBorder="1" applyAlignment="1" applyProtection="1">
      <alignment horizontal="center" vertical="center" wrapText="1" readingOrder="2"/>
      <protection locked="0"/>
    </xf>
    <xf numFmtId="0" fontId="12" fillId="14" borderId="37" xfId="0" applyFont="1" applyFill="1" applyBorder="1" applyAlignment="1" applyProtection="1">
      <alignment horizontal="center" vertical="center" wrapText="1" readingOrder="2"/>
      <protection locked="0"/>
    </xf>
    <xf numFmtId="0" fontId="12" fillId="14" borderId="36" xfId="0" applyFont="1" applyFill="1" applyBorder="1" applyAlignment="1" applyProtection="1">
      <alignment horizontal="center" vertical="center" wrapText="1" readingOrder="2"/>
      <protection locked="0"/>
    </xf>
    <xf numFmtId="9" fontId="62" fillId="17" borderId="16" xfId="4" applyFont="1" applyFill="1" applyBorder="1" applyAlignment="1">
      <alignment horizontal="center" vertical="center" readingOrder="2"/>
    </xf>
    <xf numFmtId="9" fontId="62" fillId="17" borderId="25" xfId="4" applyFont="1" applyFill="1" applyBorder="1" applyAlignment="1">
      <alignment horizontal="center" vertical="center" readingOrder="2"/>
    </xf>
    <xf numFmtId="0" fontId="56" fillId="17" borderId="23" xfId="0" applyFont="1" applyFill="1" applyBorder="1" applyAlignment="1" applyProtection="1">
      <alignment horizontal="center" vertical="center" wrapText="1" readingOrder="2"/>
    </xf>
    <xf numFmtId="0" fontId="56" fillId="17" borderId="1" xfId="0" applyFont="1" applyFill="1" applyBorder="1" applyAlignment="1" applyProtection="1">
      <alignment horizontal="center" vertical="center" wrapText="1" readingOrder="2"/>
    </xf>
    <xf numFmtId="0" fontId="56" fillId="17" borderId="30" xfId="0" applyFont="1" applyFill="1" applyBorder="1" applyAlignment="1" applyProtection="1">
      <alignment horizontal="center" vertical="center" wrapText="1" readingOrder="2"/>
    </xf>
    <xf numFmtId="0" fontId="56" fillId="17" borderId="24" xfId="0" applyFont="1" applyFill="1" applyBorder="1" applyAlignment="1" applyProtection="1">
      <alignment horizontal="center" vertical="center" wrapText="1" readingOrder="2"/>
    </xf>
    <xf numFmtId="0" fontId="56" fillId="17" borderId="1" xfId="0"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wrapText="1"/>
    </xf>
    <xf numFmtId="0" fontId="83" fillId="16" borderId="23" xfId="0" applyFont="1" applyFill="1" applyBorder="1" applyAlignment="1">
      <alignment horizontal="center" vertical="center" textRotation="90" wrapText="1"/>
    </xf>
    <xf numFmtId="0" fontId="19" fillId="14" borderId="34" xfId="0" applyFont="1" applyFill="1" applyBorder="1" applyAlignment="1">
      <alignment horizontal="center" vertical="center" wrapText="1" readingOrder="2"/>
    </xf>
    <xf numFmtId="0" fontId="19" fillId="14" borderId="35" xfId="0" applyFont="1" applyFill="1" applyBorder="1" applyAlignment="1">
      <alignment horizontal="center" vertical="center" wrapText="1" readingOrder="2"/>
    </xf>
    <xf numFmtId="0" fontId="19" fillId="14" borderId="37" xfId="0" applyFont="1" applyFill="1" applyBorder="1" applyAlignment="1">
      <alignment horizontal="center" vertical="center" wrapText="1" readingOrder="2"/>
    </xf>
    <xf numFmtId="0" fontId="19" fillId="14" borderId="36" xfId="0" applyFont="1" applyFill="1" applyBorder="1" applyAlignment="1">
      <alignment horizontal="center" vertical="center" wrapText="1" readingOrder="2"/>
    </xf>
    <xf numFmtId="0" fontId="28" fillId="15" borderId="16" xfId="0" applyFont="1" applyFill="1" applyBorder="1" applyAlignment="1">
      <alignment horizontal="center" vertical="center"/>
    </xf>
    <xf numFmtId="0" fontId="84" fillId="20" borderId="20" xfId="0" applyFont="1" applyFill="1" applyBorder="1" applyAlignment="1" applyProtection="1">
      <alignment horizontal="center"/>
    </xf>
    <xf numFmtId="0" fontId="84" fillId="20" borderId="21" xfId="0" applyFont="1" applyFill="1" applyBorder="1" applyAlignment="1" applyProtection="1">
      <alignment horizontal="center"/>
    </xf>
    <xf numFmtId="0" fontId="84" fillId="20" borderId="23" xfId="0" applyFont="1" applyFill="1" applyBorder="1" applyAlignment="1" applyProtection="1">
      <alignment horizontal="center"/>
    </xf>
    <xf numFmtId="0" fontId="84" fillId="20" borderId="1" xfId="0" applyFont="1" applyFill="1" applyBorder="1" applyAlignment="1" applyProtection="1">
      <alignment horizontal="center"/>
    </xf>
    <xf numFmtId="0" fontId="4" fillId="20" borderId="21" xfId="0" applyFont="1" applyFill="1" applyBorder="1" applyAlignment="1" applyProtection="1">
      <alignment horizontal="center" vertical="center" wrapText="1"/>
    </xf>
    <xf numFmtId="0" fontId="4" fillId="20" borderId="1" xfId="0" applyFont="1" applyFill="1" applyBorder="1" applyAlignment="1" applyProtection="1">
      <alignment horizontal="center" vertical="center" wrapText="1"/>
    </xf>
    <xf numFmtId="0" fontId="4" fillId="20" borderId="1" xfId="0" applyFont="1" applyFill="1" applyBorder="1" applyAlignment="1" applyProtection="1">
      <alignment horizontal="right" vertical="center" wrapText="1"/>
    </xf>
    <xf numFmtId="0" fontId="4" fillId="20" borderId="16" xfId="0" applyFont="1" applyFill="1" applyBorder="1" applyAlignment="1" applyProtection="1">
      <alignment horizontal="right" vertical="center" wrapText="1"/>
    </xf>
    <xf numFmtId="0" fontId="83" fillId="15" borderId="23" xfId="0" applyFont="1" applyFill="1" applyBorder="1" applyAlignment="1">
      <alignment horizontal="center" vertical="center" textRotation="90" wrapText="1"/>
    </xf>
    <xf numFmtId="49" fontId="17" fillId="15" borderId="1" xfId="0" applyNumberFormat="1" applyFont="1" applyFill="1" applyBorder="1" applyAlignment="1">
      <alignment horizontal="right" vertical="center" wrapText="1"/>
    </xf>
    <xf numFmtId="49" fontId="17" fillId="15" borderId="1" xfId="0" applyNumberFormat="1" applyFont="1" applyFill="1" applyBorder="1" applyAlignment="1">
      <alignment horizontal="right" vertical="center"/>
    </xf>
    <xf numFmtId="0" fontId="19" fillId="15" borderId="16" xfId="0" applyFont="1" applyFill="1" applyBorder="1" applyAlignment="1">
      <alignment horizontal="center" vertical="center" wrapText="1" readingOrder="2"/>
    </xf>
    <xf numFmtId="0" fontId="17" fillId="15" borderId="1" xfId="0" applyFont="1" applyFill="1" applyBorder="1" applyAlignment="1" applyProtection="1">
      <alignment horizontal="right" vertical="center" wrapText="1" readingOrder="2"/>
    </xf>
    <xf numFmtId="0" fontId="12" fillId="15" borderId="16" xfId="0" applyFont="1" applyFill="1" applyBorder="1" applyAlignment="1" applyProtection="1">
      <alignment horizontal="center" vertical="center" wrapText="1" readingOrder="2"/>
      <protection locked="0"/>
    </xf>
    <xf numFmtId="0" fontId="28" fillId="15" borderId="1" xfId="0" applyFont="1" applyFill="1" applyBorder="1" applyAlignment="1">
      <alignment horizontal="center" vertical="center"/>
    </xf>
    <xf numFmtId="0" fontId="28" fillId="15" borderId="7" xfId="0" applyFont="1" applyFill="1" applyBorder="1" applyAlignment="1">
      <alignment horizontal="center" vertical="center"/>
    </xf>
    <xf numFmtId="0" fontId="28" fillId="15" borderId="9" xfId="0" applyFont="1" applyFill="1" applyBorder="1" applyAlignment="1">
      <alignment horizontal="center" vertical="center"/>
    </xf>
    <xf numFmtId="0" fontId="4" fillId="17" borderId="23" xfId="0" applyFont="1" applyFill="1" applyBorder="1" applyAlignment="1" applyProtection="1">
      <alignment horizontal="center" vertical="center" wrapText="1" readingOrder="2"/>
    </xf>
    <xf numFmtId="0" fontId="4" fillId="17" borderId="1" xfId="0" applyFont="1" applyFill="1" applyBorder="1" applyAlignment="1" applyProtection="1">
      <alignment horizontal="center" vertical="center" wrapText="1" readingOrder="2"/>
    </xf>
    <xf numFmtId="0" fontId="4" fillId="17" borderId="30" xfId="0" applyFont="1" applyFill="1" applyBorder="1" applyAlignment="1" applyProtection="1">
      <alignment horizontal="center" vertical="center" wrapText="1" readingOrder="2"/>
    </xf>
    <xf numFmtId="0" fontId="4" fillId="17" borderId="24" xfId="0" applyFont="1" applyFill="1" applyBorder="1" applyAlignment="1" applyProtection="1">
      <alignment horizontal="center" vertical="center" wrapText="1" readingOrder="2"/>
    </xf>
    <xf numFmtId="0" fontId="4" fillId="17" borderId="1" xfId="0" applyFont="1" applyFill="1" applyBorder="1" applyAlignment="1" applyProtection="1">
      <alignment horizontal="center" vertical="center" wrapText="1"/>
    </xf>
    <xf numFmtId="0" fontId="4" fillId="17" borderId="24" xfId="0" applyFont="1" applyFill="1" applyBorder="1" applyAlignment="1" applyProtection="1">
      <alignment horizontal="center" vertical="center" wrapText="1"/>
    </xf>
    <xf numFmtId="9" fontId="15" fillId="17" borderId="16" xfId="4" applyFont="1" applyFill="1" applyBorder="1" applyAlignment="1">
      <alignment horizontal="center" vertical="center" readingOrder="2"/>
    </xf>
    <xf numFmtId="9" fontId="15" fillId="17" borderId="25" xfId="4" applyFont="1" applyFill="1" applyBorder="1" applyAlignment="1">
      <alignment horizontal="center" vertical="center" readingOrder="2"/>
    </xf>
    <xf numFmtId="0" fontId="84" fillId="21" borderId="20" xfId="0" applyFont="1" applyFill="1" applyBorder="1" applyAlignment="1" applyProtection="1">
      <alignment horizontal="center"/>
    </xf>
    <xf numFmtId="0" fontId="84" fillId="21" borderId="21" xfId="0" applyFont="1" applyFill="1" applyBorder="1" applyAlignment="1" applyProtection="1">
      <alignment horizontal="center"/>
    </xf>
    <xf numFmtId="0" fontId="84" fillId="21" borderId="23" xfId="0" applyFont="1" applyFill="1" applyBorder="1" applyAlignment="1" applyProtection="1">
      <alignment horizontal="center"/>
    </xf>
    <xf numFmtId="0" fontId="84" fillId="21" borderId="1" xfId="0" applyFont="1" applyFill="1" applyBorder="1" applyAlignment="1" applyProtection="1">
      <alignment horizontal="center"/>
    </xf>
    <xf numFmtId="0" fontId="4" fillId="21" borderId="21" xfId="0" applyFont="1" applyFill="1" applyBorder="1" applyAlignment="1" applyProtection="1">
      <alignment horizontal="center" vertical="center" wrapText="1"/>
    </xf>
    <xf numFmtId="0" fontId="4" fillId="21" borderId="1" xfId="0" applyFont="1" applyFill="1" applyBorder="1" applyAlignment="1" applyProtection="1">
      <alignment horizontal="center" vertical="center" wrapText="1"/>
    </xf>
    <xf numFmtId="0" fontId="4" fillId="21" borderId="1" xfId="0" applyFont="1" applyFill="1" applyBorder="1" applyAlignment="1" applyProtection="1">
      <alignment horizontal="right" vertical="center" wrapText="1"/>
    </xf>
    <xf numFmtId="0" fontId="4" fillId="21" borderId="16" xfId="0" applyFont="1" applyFill="1" applyBorder="1" applyAlignment="1" applyProtection="1">
      <alignment horizontal="right" vertical="center" wrapText="1"/>
    </xf>
    <xf numFmtId="0" fontId="13" fillId="7" borderId="7" xfId="0" applyFont="1" applyFill="1" applyBorder="1" applyAlignment="1" applyProtection="1">
      <alignment horizontal="center" vertical="center" textRotation="90" wrapText="1" readingOrder="2"/>
    </xf>
    <xf numFmtId="0" fontId="13" fillId="7" borderId="8" xfId="0" applyFont="1" applyFill="1" applyBorder="1" applyAlignment="1" applyProtection="1">
      <alignment horizontal="center" vertical="center" textRotation="90" wrapText="1" readingOrder="2"/>
    </xf>
    <xf numFmtId="0" fontId="13" fillId="7" borderId="9" xfId="0" applyFont="1" applyFill="1" applyBorder="1" applyAlignment="1" applyProtection="1">
      <alignment horizontal="center" vertical="center" textRotation="90" wrapText="1" readingOrder="2"/>
    </xf>
    <xf numFmtId="0" fontId="23" fillId="3" borderId="7" xfId="0" applyFont="1" applyFill="1" applyBorder="1" applyAlignment="1" applyProtection="1">
      <alignment horizontal="center" vertical="center" wrapText="1" readingOrder="2"/>
      <protection locked="0"/>
    </xf>
    <xf numFmtId="0" fontId="23" fillId="3" borderId="9" xfId="0" applyFont="1" applyFill="1" applyBorder="1" applyAlignment="1" applyProtection="1">
      <alignment horizontal="center" vertical="center" wrapText="1" readingOrder="2"/>
      <protection locked="0"/>
    </xf>
    <xf numFmtId="0" fontId="10" fillId="3" borderId="1"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readingOrder="2"/>
    </xf>
    <xf numFmtId="0" fontId="17" fillId="7" borderId="7" xfId="0" applyFont="1" applyFill="1" applyBorder="1" applyAlignment="1" applyProtection="1">
      <alignment horizontal="center" vertical="center" textRotation="90" wrapText="1" readingOrder="2"/>
    </xf>
    <xf numFmtId="0" fontId="17" fillId="7" borderId="8" xfId="0" applyFont="1" applyFill="1" applyBorder="1" applyAlignment="1" applyProtection="1">
      <alignment horizontal="center" vertical="center" textRotation="90" wrapText="1" readingOrder="2"/>
    </xf>
    <xf numFmtId="0" fontId="17" fillId="7" borderId="9" xfId="0" applyFont="1" applyFill="1" applyBorder="1" applyAlignment="1" applyProtection="1">
      <alignment horizontal="center" vertical="center" textRotation="90" wrapText="1" readingOrder="2"/>
    </xf>
    <xf numFmtId="0" fontId="12" fillId="3" borderId="1" xfId="0" applyFont="1" applyFill="1" applyBorder="1" applyAlignment="1" applyProtection="1">
      <alignment horizontal="center" vertical="center" wrapText="1" readingOrder="2"/>
      <protection locked="0"/>
    </xf>
    <xf numFmtId="0" fontId="10" fillId="3" borderId="7" xfId="0" applyFont="1" applyFill="1" applyBorder="1" applyAlignment="1" applyProtection="1">
      <alignment horizontal="center" vertical="center" wrapText="1" readingOrder="2"/>
      <protection locked="0"/>
    </xf>
    <xf numFmtId="0" fontId="10" fillId="3" borderId="9" xfId="0" applyFont="1" applyFill="1" applyBorder="1" applyAlignment="1" applyProtection="1">
      <alignment horizontal="center" vertical="center" wrapText="1" readingOrder="2"/>
      <protection locked="0"/>
    </xf>
    <xf numFmtId="0" fontId="30" fillId="6" borderId="1" xfId="2" applyFont="1" applyFill="1" applyBorder="1" applyAlignment="1" applyProtection="1">
      <alignment horizontal="center"/>
    </xf>
    <xf numFmtId="0" fontId="3" fillId="6" borderId="1" xfId="2" applyFont="1" applyFill="1" applyBorder="1" applyAlignment="1" applyProtection="1">
      <alignment horizontal="center" vertical="center" wrapText="1"/>
    </xf>
    <xf numFmtId="0" fontId="3" fillId="22" borderId="1" xfId="2" applyFont="1" applyFill="1" applyBorder="1" applyAlignment="1" applyProtection="1">
      <alignment horizontal="center" vertical="center" wrapText="1" readingOrder="2"/>
    </xf>
    <xf numFmtId="0" fontId="3" fillId="7" borderId="7" xfId="2" applyFont="1" applyFill="1" applyBorder="1" applyAlignment="1" applyProtection="1">
      <alignment horizontal="center" vertical="center" wrapText="1" readingOrder="2"/>
    </xf>
    <xf numFmtId="0" fontId="3" fillId="7" borderId="8" xfId="2" applyFont="1" applyFill="1" applyBorder="1" applyAlignment="1" applyProtection="1">
      <alignment horizontal="center" vertical="center" wrapText="1" readingOrder="2"/>
    </xf>
    <xf numFmtId="0" fontId="3" fillId="7" borderId="9" xfId="2" applyFont="1" applyFill="1" applyBorder="1" applyAlignment="1" applyProtection="1">
      <alignment horizontal="center" vertical="center" wrapText="1" readingOrder="2"/>
    </xf>
    <xf numFmtId="0" fontId="4" fillId="9" borderId="39" xfId="0" applyFont="1" applyFill="1" applyBorder="1" applyAlignment="1">
      <alignment horizontal="center" vertical="center" wrapText="1" readingOrder="2"/>
    </xf>
    <xf numFmtId="0" fontId="4" fillId="9" borderId="40" xfId="0" applyFont="1" applyFill="1" applyBorder="1" applyAlignment="1">
      <alignment horizontal="center" vertical="center" wrapText="1" readingOrder="2"/>
    </xf>
    <xf numFmtId="0" fontId="4" fillId="9" borderId="41" xfId="0" applyFont="1" applyFill="1" applyBorder="1" applyAlignment="1">
      <alignment horizontal="center" vertical="center" wrapText="1" readingOrder="2"/>
    </xf>
    <xf numFmtId="0" fontId="5" fillId="6" borderId="1" xfId="0" applyFont="1" applyFill="1" applyBorder="1" applyAlignment="1" applyProtection="1">
      <alignment horizontal="center"/>
    </xf>
    <xf numFmtId="0" fontId="10" fillId="7" borderId="23" xfId="0" applyFont="1" applyFill="1" applyBorder="1" applyAlignment="1">
      <alignment horizontal="center" vertical="center" textRotation="90" wrapText="1" readingOrder="2"/>
    </xf>
    <xf numFmtId="0" fontId="4" fillId="9" borderId="23" xfId="0" applyFont="1" applyFill="1" applyBorder="1" applyAlignment="1">
      <alignment horizontal="center" vertical="center" wrapText="1" readingOrder="2"/>
    </xf>
    <xf numFmtId="0" fontId="4" fillId="9" borderId="1" xfId="0" applyFont="1" applyFill="1" applyBorder="1" applyAlignment="1">
      <alignment horizontal="center" vertical="center" wrapText="1" readingOrder="2"/>
    </xf>
    <xf numFmtId="0" fontId="4" fillId="9" borderId="30" xfId="0" applyFont="1" applyFill="1" applyBorder="1" applyAlignment="1">
      <alignment horizontal="center" vertical="center" wrapText="1" readingOrder="2"/>
    </xf>
    <xf numFmtId="0" fontId="4" fillId="9" borderId="24" xfId="0" applyFont="1" applyFill="1" applyBorder="1" applyAlignment="1">
      <alignment horizontal="center" vertical="center" wrapText="1" readingOrder="2"/>
    </xf>
    <xf numFmtId="0" fontId="10" fillId="7" borderId="1" xfId="0" applyFont="1" applyFill="1" applyBorder="1" applyAlignment="1" applyProtection="1">
      <alignment horizontal="right" vertical="center" readingOrder="2"/>
      <protection locked="0"/>
    </xf>
    <xf numFmtId="0" fontId="15" fillId="0" borderId="1" xfId="0" applyFont="1" applyBorder="1" applyAlignment="1">
      <alignment horizontal="right" vertical="center" wrapText="1" readingOrder="2"/>
    </xf>
    <xf numFmtId="0" fontId="11" fillId="0" borderId="10" xfId="0" applyFont="1" applyBorder="1" applyAlignment="1">
      <alignment horizontal="right" vertical="center" wrapText="1" readingOrder="2"/>
    </xf>
    <xf numFmtId="0" fontId="11" fillId="0" borderId="11" xfId="0" applyFont="1" applyBorder="1" applyAlignment="1">
      <alignment horizontal="right" vertical="center" wrapText="1" readingOrder="2"/>
    </xf>
    <xf numFmtId="0" fontId="15" fillId="7" borderId="1" xfId="0" applyFont="1" applyFill="1" applyBorder="1" applyAlignment="1">
      <alignment horizontal="center" vertical="center" textRotation="90" wrapText="1" readingOrder="2"/>
    </xf>
    <xf numFmtId="0" fontId="11" fillId="0" borderId="1" xfId="0" applyFont="1" applyBorder="1" applyAlignment="1" applyProtection="1">
      <alignment horizontal="center" vertical="center" wrapText="1" readingOrder="2"/>
      <protection locked="0"/>
    </xf>
    <xf numFmtId="0" fontId="11" fillId="0" borderId="3" xfId="0" applyFont="1" applyBorder="1" applyAlignment="1" applyProtection="1">
      <alignment horizontal="center" vertical="center" wrapText="1" readingOrder="2"/>
      <protection locked="0"/>
    </xf>
    <xf numFmtId="0" fontId="11" fillId="0" borderId="6" xfId="0" applyFont="1" applyBorder="1" applyAlignment="1" applyProtection="1">
      <alignment horizontal="center" vertical="center" wrapText="1" readingOrder="2"/>
      <protection locked="0"/>
    </xf>
    <xf numFmtId="0" fontId="10" fillId="7" borderId="1" xfId="0" applyFont="1" applyFill="1" applyBorder="1" applyAlignment="1" applyProtection="1">
      <alignment vertical="center" readingOrder="2"/>
      <protection locked="0"/>
    </xf>
    <xf numFmtId="0" fontId="11" fillId="0" borderId="11" xfId="0" applyFont="1" applyBorder="1" applyAlignment="1" applyProtection="1">
      <alignment horizontal="center" vertical="center" wrapText="1" readingOrder="2"/>
      <protection locked="0"/>
    </xf>
    <xf numFmtId="0" fontId="15" fillId="0" borderId="10" xfId="0" applyFont="1" applyBorder="1" applyAlignment="1">
      <alignment horizontal="right" vertical="center" wrapText="1" readingOrder="2"/>
    </xf>
    <xf numFmtId="0" fontId="15" fillId="0" borderId="11" xfId="0" applyFont="1" applyBorder="1" applyAlignment="1">
      <alignment horizontal="right" vertical="center" wrapText="1" readingOrder="2"/>
    </xf>
    <xf numFmtId="0" fontId="15" fillId="0" borderId="7" xfId="0" applyFont="1" applyBorder="1" applyAlignment="1" applyProtection="1">
      <alignment horizontal="center" vertical="center" wrapText="1" readingOrder="2"/>
      <protection locked="0"/>
    </xf>
    <xf numFmtId="0" fontId="15" fillId="0" borderId="9" xfId="0" applyFont="1" applyBorder="1" applyAlignment="1" applyProtection="1">
      <alignment horizontal="center" vertical="center" wrapText="1" readingOrder="2"/>
      <protection locked="0"/>
    </xf>
    <xf numFmtId="0" fontId="15" fillId="0" borderId="7" xfId="0" applyFont="1" applyBorder="1" applyAlignment="1" applyProtection="1">
      <alignment horizontal="center" vertical="center" wrapText="1" readingOrder="2"/>
    </xf>
    <xf numFmtId="0" fontId="15" fillId="0" borderId="9" xfId="0" applyFont="1" applyBorder="1" applyAlignment="1" applyProtection="1">
      <alignment horizontal="center" vertical="center" wrapText="1" readingOrder="2"/>
    </xf>
    <xf numFmtId="0" fontId="11" fillId="0" borderId="13" xfId="0" applyFont="1" applyBorder="1" applyAlignment="1" applyProtection="1">
      <alignment horizontal="center" vertical="center" wrapText="1" readingOrder="2"/>
      <protection locked="0"/>
    </xf>
    <xf numFmtId="0" fontId="11" fillId="3" borderId="1" xfId="0" applyFont="1" applyFill="1" applyBorder="1" applyAlignment="1" applyProtection="1">
      <alignment horizontal="center" vertical="center" wrapText="1" readingOrder="2"/>
      <protection locked="0"/>
    </xf>
    <xf numFmtId="0" fontId="10" fillId="0" borderId="7" xfId="0" applyFont="1" applyBorder="1" applyAlignment="1" applyProtection="1">
      <alignment horizontal="center" vertical="center" wrapText="1" readingOrder="2"/>
      <protection locked="0"/>
    </xf>
    <xf numFmtId="0" fontId="10" fillId="0" borderId="9" xfId="0" applyFont="1" applyBorder="1" applyAlignment="1" applyProtection="1">
      <alignment horizontal="center" vertical="center" wrapText="1" readingOrder="2"/>
      <protection locked="0"/>
    </xf>
    <xf numFmtId="0" fontId="15" fillId="3" borderId="1" xfId="0" applyFont="1" applyFill="1" applyBorder="1" applyAlignment="1">
      <alignment horizontal="right" vertical="center" wrapText="1" readingOrder="2"/>
    </xf>
    <xf numFmtId="0" fontId="4" fillId="4" borderId="2" xfId="0" applyFont="1" applyFill="1" applyBorder="1" applyAlignment="1">
      <alignment horizontal="center" vertical="center" wrapText="1" readingOrder="2"/>
    </xf>
    <xf numFmtId="0" fontId="10" fillId="7" borderId="1" xfId="0" applyFont="1" applyFill="1" applyBorder="1" applyAlignment="1">
      <alignment horizontal="right" vertical="center" wrapText="1" readingOrder="2"/>
    </xf>
    <xf numFmtId="0" fontId="15" fillId="7" borderId="7" xfId="0" applyFont="1" applyFill="1" applyBorder="1" applyAlignment="1">
      <alignment horizontal="center" vertical="center" textRotation="90" wrapText="1" readingOrder="2"/>
    </xf>
    <xf numFmtId="0" fontId="15" fillId="7" borderId="8" xfId="0" applyFont="1" applyFill="1" applyBorder="1" applyAlignment="1">
      <alignment horizontal="center" vertical="center" textRotation="90" wrapText="1" readingOrder="2"/>
    </xf>
    <xf numFmtId="0" fontId="15" fillId="7" borderId="9" xfId="0" applyFont="1" applyFill="1" applyBorder="1" applyAlignment="1">
      <alignment horizontal="center" vertical="center" textRotation="90" wrapText="1" readingOrder="2"/>
    </xf>
    <xf numFmtId="0" fontId="11" fillId="0" borderId="12" xfId="0" applyFont="1" applyBorder="1" applyAlignment="1">
      <alignment horizontal="right" vertical="center" wrapText="1" readingOrder="2"/>
    </xf>
    <xf numFmtId="0" fontId="15" fillId="0" borderId="1" xfId="0" applyFont="1" applyBorder="1" applyAlignment="1" applyProtection="1">
      <alignment horizontal="center" vertical="center" wrapText="1" readingOrder="2"/>
      <protection locked="0"/>
    </xf>
    <xf numFmtId="0" fontId="15" fillId="0" borderId="1" xfId="0" applyFont="1" applyBorder="1" applyAlignment="1" applyProtection="1">
      <alignment horizontal="center" vertical="center" wrapText="1" readingOrder="2"/>
    </xf>
    <xf numFmtId="0" fontId="15" fillId="0" borderId="1" xfId="0" applyFont="1" applyFill="1" applyBorder="1" applyAlignment="1" applyProtection="1">
      <alignment horizontal="center" vertical="center" wrapText="1" readingOrder="2"/>
    </xf>
    <xf numFmtId="0" fontId="15" fillId="7" borderId="27" xfId="0" applyFont="1" applyFill="1" applyBorder="1" applyAlignment="1">
      <alignment horizontal="center" vertical="center" textRotation="90" wrapText="1" readingOrder="2"/>
    </xf>
    <xf numFmtId="0" fontId="62" fillId="7" borderId="27" xfId="0" applyFont="1" applyFill="1" applyBorder="1" applyAlignment="1">
      <alignment horizontal="center" vertical="center" textRotation="90" wrapText="1" readingOrder="2"/>
    </xf>
    <xf numFmtId="0" fontId="63" fillId="7" borderId="28" xfId="0" applyFont="1" applyFill="1" applyBorder="1" applyAlignment="1">
      <alignment horizontal="center" vertical="center" textRotation="90" wrapText="1" readingOrder="2"/>
    </xf>
    <xf numFmtId="0" fontId="63" fillId="7" borderId="4" xfId="0" applyFont="1" applyFill="1" applyBorder="1" applyAlignment="1">
      <alignment horizontal="center" vertical="center" textRotation="90" wrapText="1" readingOrder="2"/>
    </xf>
    <xf numFmtId="0" fontId="11" fillId="0" borderId="1" xfId="0" applyFont="1" applyFill="1" applyBorder="1" applyAlignment="1" applyProtection="1">
      <alignment horizontal="center" vertical="center" wrapText="1"/>
      <protection locked="0"/>
    </xf>
    <xf numFmtId="0" fontId="3" fillId="6" borderId="10" xfId="0" applyFont="1" applyFill="1" applyBorder="1" applyAlignment="1" applyProtection="1">
      <alignment horizontal="right" vertical="center" wrapText="1"/>
    </xf>
    <xf numFmtId="0" fontId="3" fillId="6" borderId="11" xfId="0" applyFont="1" applyFill="1" applyBorder="1" applyAlignment="1" applyProtection="1">
      <alignment horizontal="right" vertical="center" wrapText="1"/>
    </xf>
    <xf numFmtId="0" fontId="21" fillId="0" borderId="13"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4" fillId="4" borderId="13" xfId="0" applyFont="1" applyFill="1" applyBorder="1" applyAlignment="1">
      <alignment horizontal="center" vertical="center" wrapText="1" readingOrder="2"/>
    </xf>
    <xf numFmtId="0" fontId="2" fillId="4" borderId="8" xfId="0" applyFont="1" applyFill="1" applyBorder="1" applyAlignment="1">
      <alignment horizontal="center" vertical="center" wrapText="1"/>
    </xf>
    <xf numFmtId="2" fontId="39" fillId="4" borderId="8" xfId="0" applyNumberFormat="1" applyFont="1" applyFill="1" applyBorder="1" applyAlignment="1">
      <alignment horizontal="center" vertical="center" wrapText="1" readingOrder="2"/>
    </xf>
    <xf numFmtId="0" fontId="21" fillId="0" borderId="3"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7" fillId="7" borderId="1" xfId="0" applyFont="1" applyFill="1" applyBorder="1" applyAlignment="1">
      <alignment horizontal="center" vertical="center" textRotation="90" wrapText="1" readingOrder="2"/>
    </xf>
    <xf numFmtId="0" fontId="17" fillId="7" borderId="7" xfId="0" applyFont="1" applyFill="1" applyBorder="1" applyAlignment="1">
      <alignment horizontal="center" vertical="center" textRotation="90" wrapText="1" readingOrder="2"/>
    </xf>
    <xf numFmtId="0" fontId="17" fillId="7" borderId="8" xfId="0" applyFont="1" applyFill="1" applyBorder="1" applyAlignment="1">
      <alignment horizontal="center" vertical="center" textRotation="90" wrapText="1" readingOrder="2"/>
    </xf>
    <xf numFmtId="0" fontId="30" fillId="6" borderId="2" xfId="0" applyFont="1" applyFill="1" applyBorder="1" applyAlignment="1" applyProtection="1">
      <alignment horizontal="center"/>
    </xf>
    <xf numFmtId="0" fontId="30" fillId="6" borderId="3" xfId="0" applyFont="1" applyFill="1" applyBorder="1" applyAlignment="1" applyProtection="1">
      <alignment horizontal="center"/>
    </xf>
    <xf numFmtId="0" fontId="30" fillId="6" borderId="5" xfId="0" applyFont="1" applyFill="1" applyBorder="1" applyAlignment="1" applyProtection="1">
      <alignment horizontal="center"/>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15" fillId="7" borderId="1" xfId="0" applyFont="1" applyFill="1" applyBorder="1" applyAlignment="1">
      <alignment horizontal="center" vertical="center" textRotation="90" readingOrder="2"/>
    </xf>
    <xf numFmtId="0" fontId="2" fillId="4" borderId="2"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1" fillId="3" borderId="10" xfId="0" applyFont="1" applyFill="1" applyBorder="1" applyAlignment="1">
      <alignment horizontal="right" vertical="center" wrapText="1" readingOrder="2"/>
    </xf>
    <xf numFmtId="0" fontId="11" fillId="3" borderId="11" xfId="0" applyFont="1" applyFill="1" applyBorder="1" applyAlignment="1">
      <alignment horizontal="right" vertical="center" wrapText="1" readingOrder="2"/>
    </xf>
    <xf numFmtId="0" fontId="12" fillId="3" borderId="7" xfId="0" applyFont="1" applyFill="1" applyBorder="1" applyAlignment="1" applyProtection="1">
      <alignment horizontal="center" vertical="center"/>
      <protection locked="0"/>
    </xf>
    <xf numFmtId="0" fontId="12" fillId="3" borderId="9" xfId="0" applyFont="1" applyFill="1" applyBorder="1" applyAlignment="1" applyProtection="1">
      <alignment horizontal="center" vertical="center"/>
      <protection locked="0"/>
    </xf>
    <xf numFmtId="0" fontId="12" fillId="3" borderId="7"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0" fontId="23" fillId="3" borderId="1" xfId="0" quotePrefix="1"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7" xfId="0" quotePrefix="1" applyFont="1" applyFill="1" applyBorder="1" applyAlignment="1" applyProtection="1">
      <alignment horizontal="center" vertical="center" wrapText="1"/>
      <protection locked="0"/>
    </xf>
    <xf numFmtId="0" fontId="15" fillId="7" borderId="7" xfId="0" applyFont="1" applyFill="1" applyBorder="1" applyAlignment="1">
      <alignment horizontal="center" vertical="center" textRotation="90" readingOrder="2"/>
    </xf>
    <xf numFmtId="0" fontId="15" fillId="7" borderId="8" xfId="0" applyFont="1" applyFill="1" applyBorder="1" applyAlignment="1">
      <alignment horizontal="center" vertical="center" textRotation="90" readingOrder="2"/>
    </xf>
    <xf numFmtId="0" fontId="15" fillId="7" borderId="9" xfId="0" applyFont="1" applyFill="1" applyBorder="1" applyAlignment="1">
      <alignment horizontal="center" vertical="center" textRotation="90" readingOrder="2"/>
    </xf>
    <xf numFmtId="0" fontId="11" fillId="3" borderId="11" xfId="0" applyFont="1" applyFill="1" applyBorder="1" applyAlignment="1" applyProtection="1">
      <alignment horizontal="right" vertical="center" wrapText="1" readingOrder="2"/>
    </xf>
    <xf numFmtId="0" fontId="12" fillId="7" borderId="1" xfId="0" applyFont="1" applyFill="1" applyBorder="1" applyAlignment="1">
      <alignment horizontal="right" vertical="center" wrapText="1" readingOrder="2"/>
    </xf>
    <xf numFmtId="0" fontId="4" fillId="4" borderId="4" xfId="0" applyFont="1" applyFill="1" applyBorder="1" applyAlignment="1" applyProtection="1">
      <alignment horizontal="center" vertical="center" wrapText="1" readingOrder="2"/>
    </xf>
    <xf numFmtId="0" fontId="28" fillId="7" borderId="19" xfId="0" applyFont="1" applyFill="1" applyBorder="1" applyAlignment="1" applyProtection="1">
      <alignment horizontal="center" vertical="center" textRotation="90" wrapText="1" readingOrder="2"/>
    </xf>
    <xf numFmtId="0" fontId="2" fillId="6" borderId="2" xfId="0" applyFont="1" applyFill="1" applyBorder="1" applyAlignment="1" applyProtection="1">
      <alignment horizontal="right" vertical="center" wrapText="1" readingOrder="2"/>
    </xf>
    <xf numFmtId="0" fontId="3" fillId="6" borderId="12" xfId="0" applyFont="1" applyFill="1" applyBorder="1" applyAlignment="1" applyProtection="1">
      <alignment horizontal="right" vertical="center" wrapText="1" readingOrder="2"/>
    </xf>
    <xf numFmtId="0" fontId="3" fillId="6" borderId="11" xfId="0" applyFont="1" applyFill="1" applyBorder="1" applyAlignment="1" applyProtection="1">
      <alignment horizontal="right" vertical="center" wrapText="1" readingOrder="2"/>
    </xf>
    <xf numFmtId="0" fontId="74" fillId="7" borderId="19" xfId="0" applyFont="1" applyFill="1" applyBorder="1" applyAlignment="1" applyProtection="1">
      <alignment horizontal="center" vertical="center" textRotation="90" wrapText="1" readingOrder="2"/>
    </xf>
    <xf numFmtId="0" fontId="10" fillId="0" borderId="7"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1" fillId="0" borderId="11" xfId="0" applyFont="1" applyBorder="1" applyAlignment="1" applyProtection="1">
      <alignment horizontal="right" vertical="center" wrapText="1"/>
    </xf>
    <xf numFmtId="0" fontId="10" fillId="7" borderId="10" xfId="0" applyFont="1" applyFill="1" applyBorder="1" applyAlignment="1">
      <alignment horizontal="right" vertical="center" wrapText="1" readingOrder="2"/>
    </xf>
    <xf numFmtId="0" fontId="10" fillId="7" borderId="12" xfId="0" applyFont="1" applyFill="1" applyBorder="1" applyAlignment="1">
      <alignment horizontal="right" vertical="center" wrapText="1" readingOrder="2"/>
    </xf>
    <xf numFmtId="0" fontId="10" fillId="7" borderId="11" xfId="0" applyFont="1" applyFill="1" applyBorder="1" applyAlignment="1">
      <alignment horizontal="right" vertical="center" wrapText="1" readingOrder="2"/>
    </xf>
    <xf numFmtId="0" fontId="29" fillId="7" borderId="7" xfId="0" applyFont="1" applyFill="1" applyBorder="1" applyAlignment="1" applyProtection="1">
      <alignment horizontal="center" vertical="center"/>
    </xf>
    <xf numFmtId="0" fontId="29" fillId="7" borderId="8" xfId="0" applyFont="1" applyFill="1" applyBorder="1" applyAlignment="1" applyProtection="1">
      <alignment horizontal="center" vertical="center"/>
    </xf>
    <xf numFmtId="0" fontId="29" fillId="7" borderId="9" xfId="0" applyFont="1" applyFill="1" applyBorder="1" applyAlignment="1" applyProtection="1">
      <alignment horizontal="center" vertical="center"/>
    </xf>
    <xf numFmtId="0" fontId="12" fillId="0" borderId="7"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12" fillId="0" borderId="7"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4" fillId="4" borderId="1" xfId="0" applyFont="1" applyFill="1" applyBorder="1" applyAlignment="1">
      <alignment horizontal="center" vertical="center" wrapText="1" readingOrder="2"/>
    </xf>
    <xf numFmtId="0" fontId="2" fillId="4" borderId="1" xfId="0" applyFont="1" applyFill="1" applyBorder="1" applyAlignment="1">
      <alignment horizontal="center" vertical="center" wrapText="1"/>
    </xf>
    <xf numFmtId="3" fontId="21" fillId="7" borderId="7" xfId="0" applyNumberFormat="1" applyFont="1" applyFill="1" applyBorder="1" applyAlignment="1">
      <alignment horizontal="center" vertical="center" textRotation="90" wrapText="1" readingOrder="2"/>
    </xf>
    <xf numFmtId="0" fontId="21" fillId="7" borderId="8" xfId="0" applyFont="1" applyFill="1" applyBorder="1" applyAlignment="1">
      <alignment horizontal="center" vertical="center" textRotation="90" wrapText="1" readingOrder="2"/>
    </xf>
    <xf numFmtId="0" fontId="23" fillId="3" borderId="8" xfId="0" applyFont="1" applyFill="1" applyBorder="1" applyAlignment="1" applyProtection="1">
      <alignment horizontal="center" vertical="center" wrapText="1" readingOrder="2"/>
      <protection locked="0"/>
    </xf>
    <xf numFmtId="0" fontId="3" fillId="24" borderId="1" xfId="0" applyFont="1" applyFill="1" applyBorder="1" applyAlignment="1" applyProtection="1">
      <alignment horizontal="center" vertical="center" wrapText="1"/>
    </xf>
    <xf numFmtId="0" fontId="54" fillId="0" borderId="23" xfId="0" applyFont="1" applyFill="1" applyBorder="1" applyAlignment="1">
      <alignment horizontal="center" vertical="center" textRotation="90" wrapText="1" readingOrder="2"/>
    </xf>
    <xf numFmtId="0" fontId="30" fillId="6" borderId="45" xfId="0" applyFont="1" applyFill="1" applyBorder="1" applyAlignment="1" applyProtection="1">
      <alignment horizontal="center"/>
    </xf>
    <xf numFmtId="0" fontId="30" fillId="6" borderId="46" xfId="0" applyFont="1" applyFill="1" applyBorder="1" applyAlignment="1" applyProtection="1">
      <alignment horizontal="center"/>
    </xf>
    <xf numFmtId="0" fontId="4" fillId="4" borderId="23" xfId="0" applyFont="1" applyFill="1" applyBorder="1" applyAlignment="1">
      <alignment horizontal="center" vertical="center" wrapText="1" readingOrder="2"/>
    </xf>
    <xf numFmtId="0" fontId="4" fillId="4" borderId="30" xfId="0" applyFont="1" applyFill="1" applyBorder="1" applyAlignment="1">
      <alignment horizontal="center" vertical="center" wrapText="1" readingOrder="2"/>
    </xf>
    <xf numFmtId="0" fontId="4" fillId="4" borderId="24" xfId="0" applyFont="1" applyFill="1" applyBorder="1" applyAlignment="1">
      <alignment horizontal="center" vertical="center" wrapText="1" readingOrder="2"/>
    </xf>
    <xf numFmtId="0" fontId="2" fillId="0" borderId="23" xfId="0" applyFont="1" applyBorder="1" applyAlignment="1">
      <alignment horizontal="right" vertical="top" wrapText="1"/>
    </xf>
    <xf numFmtId="0" fontId="2" fillId="0" borderId="11" xfId="0" applyFont="1" applyBorder="1" applyAlignment="1">
      <alignment horizontal="right" vertical="top" wrapText="1"/>
    </xf>
    <xf numFmtId="0" fontId="105" fillId="0" borderId="1" xfId="0" applyFont="1" applyBorder="1" applyAlignment="1">
      <alignment horizontal="right" vertical="top" wrapText="1"/>
    </xf>
    <xf numFmtId="0" fontId="105" fillId="0" borderId="16" xfId="0" applyFont="1" applyBorder="1" applyAlignment="1">
      <alignment horizontal="right" vertical="top" wrapText="1"/>
    </xf>
    <xf numFmtId="0" fontId="105" fillId="0" borderId="23" xfId="0" applyFont="1" applyBorder="1" applyAlignment="1">
      <alignment horizontal="right" vertical="top" wrapText="1"/>
    </xf>
    <xf numFmtId="0" fontId="105" fillId="0" borderId="11" xfId="0" applyFont="1" applyBorder="1" applyAlignment="1">
      <alignment horizontal="right" vertical="top" wrapText="1"/>
    </xf>
    <xf numFmtId="0" fontId="105" fillId="0" borderId="30" xfId="0" applyFont="1" applyBorder="1" applyAlignment="1">
      <alignment horizontal="right" vertical="top" wrapText="1"/>
    </xf>
    <xf numFmtId="0" fontId="105" fillId="0" borderId="41" xfId="0" applyFont="1" applyBorder="1" applyAlignment="1">
      <alignment horizontal="right" vertical="top" wrapText="1"/>
    </xf>
    <xf numFmtId="0" fontId="105" fillId="0" borderId="24" xfId="0" applyFont="1" applyBorder="1" applyAlignment="1">
      <alignment horizontal="right" vertical="top" wrapText="1"/>
    </xf>
    <xf numFmtId="0" fontId="105" fillId="0" borderId="25" xfId="0" applyFont="1" applyBorder="1" applyAlignment="1">
      <alignment horizontal="right" vertical="top" wrapText="1"/>
    </xf>
    <xf numFmtId="0" fontId="53" fillId="2" borderId="23" xfId="0" applyFont="1" applyFill="1" applyBorder="1" applyAlignment="1">
      <alignment horizontal="right" vertical="center" wrapText="1"/>
    </xf>
    <xf numFmtId="0" fontId="53" fillId="2" borderId="23" xfId="0" applyFont="1" applyFill="1" applyBorder="1" applyAlignment="1">
      <alignment horizontal="center" vertical="center" wrapText="1"/>
    </xf>
    <xf numFmtId="0" fontId="2" fillId="0" borderId="23" xfId="0" applyFont="1" applyBorder="1" applyAlignment="1">
      <alignment horizontal="right" wrapText="1"/>
    </xf>
    <xf numFmtId="0" fontId="2" fillId="0" borderId="11" xfId="0" applyFont="1" applyBorder="1" applyAlignment="1">
      <alignment horizontal="right" wrapText="1"/>
    </xf>
    <xf numFmtId="0" fontId="2" fillId="0" borderId="1" xfId="0" applyFont="1" applyBorder="1" applyAlignment="1">
      <alignment horizontal="right" wrapText="1"/>
    </xf>
    <xf numFmtId="0" fontId="2" fillId="0" borderId="16" xfId="0" applyFont="1" applyBorder="1" applyAlignment="1">
      <alignment horizontal="right" wrapText="1"/>
    </xf>
    <xf numFmtId="0" fontId="54" fillId="0" borderId="23" xfId="0" applyFont="1" applyFill="1" applyBorder="1" applyAlignment="1">
      <alignment horizontal="center" vertical="center" textRotation="90" readingOrder="2"/>
    </xf>
    <xf numFmtId="0" fontId="106" fillId="25" borderId="23" xfId="0" applyFont="1" applyFill="1" applyBorder="1" applyAlignment="1">
      <alignment horizontal="center" vertical="center" wrapText="1" readingOrder="2"/>
    </xf>
    <xf numFmtId="0" fontId="106" fillId="25" borderId="11" xfId="0" applyFont="1" applyFill="1" applyBorder="1" applyAlignment="1">
      <alignment horizontal="center" vertical="center" wrapText="1" readingOrder="2"/>
    </xf>
    <xf numFmtId="0" fontId="106" fillId="25" borderId="1" xfId="0" applyFont="1" applyFill="1" applyBorder="1" applyAlignment="1">
      <alignment horizontal="center" vertical="center" wrapText="1" readingOrder="2"/>
    </xf>
    <xf numFmtId="0" fontId="106" fillId="25" borderId="30" xfId="0" applyFont="1" applyFill="1" applyBorder="1" applyAlignment="1">
      <alignment horizontal="center" vertical="center" wrapText="1" readingOrder="2"/>
    </xf>
    <xf numFmtId="0" fontId="106" fillId="25" borderId="41" xfId="0" applyFont="1" applyFill="1" applyBorder="1" applyAlignment="1">
      <alignment horizontal="center" vertical="center" wrapText="1" readingOrder="2"/>
    </xf>
    <xf numFmtId="0" fontId="106" fillId="25" borderId="24" xfId="0" applyFont="1" applyFill="1" applyBorder="1" applyAlignment="1">
      <alignment horizontal="center" vertical="center" wrapText="1" readingOrder="2"/>
    </xf>
    <xf numFmtId="1" fontId="106" fillId="25" borderId="24" xfId="0" applyNumberFormat="1" applyFont="1" applyFill="1" applyBorder="1" applyAlignment="1">
      <alignment horizontal="center" vertical="center" wrapText="1" readingOrder="2"/>
    </xf>
    <xf numFmtId="0" fontId="21" fillId="0" borderId="23" xfId="0" applyFont="1" applyFill="1" applyBorder="1" applyAlignment="1">
      <alignment horizontal="center" vertical="center" textRotation="90" readingOrder="2"/>
    </xf>
    <xf numFmtId="0" fontId="18" fillId="0" borderId="23" xfId="0" applyFont="1" applyFill="1" applyBorder="1" applyAlignment="1">
      <alignment horizontal="center" vertical="center" textRotation="90" readingOrder="2"/>
    </xf>
    <xf numFmtId="2" fontId="39" fillId="4" borderId="1" xfId="0" applyNumberFormat="1" applyFont="1" applyFill="1" applyBorder="1" applyAlignment="1">
      <alignment horizontal="center" vertical="center" wrapText="1" readingOrder="2"/>
    </xf>
    <xf numFmtId="0" fontId="30" fillId="6" borderId="1" xfId="0" applyFont="1" applyFill="1" applyBorder="1" applyAlignment="1">
      <alignment horizontal="center"/>
    </xf>
    <xf numFmtId="0" fontId="3" fillId="6" borderId="1" xfId="0" applyFont="1" applyFill="1" applyBorder="1" applyAlignment="1">
      <alignment horizontal="center" vertical="center" wrapText="1"/>
    </xf>
    <xf numFmtId="0" fontId="0" fillId="7" borderId="1" xfId="0" applyFill="1" applyBorder="1" applyAlignment="1">
      <alignment horizontal="center"/>
    </xf>
    <xf numFmtId="2" fontId="35" fillId="0" borderId="31" xfId="0" applyNumberFormat="1" applyFont="1" applyBorder="1" applyAlignment="1">
      <alignment horizontal="right" vertical="top" wrapText="1" readingOrder="2"/>
    </xf>
    <xf numFmtId="2" fontId="35" fillId="0" borderId="17" xfId="0" applyNumberFormat="1" applyFont="1" applyBorder="1" applyAlignment="1">
      <alignment horizontal="right" vertical="top" wrapText="1" readingOrder="2"/>
    </xf>
    <xf numFmtId="2" fontId="35" fillId="0" borderId="51" xfId="0" applyNumberFormat="1" applyFont="1" applyBorder="1" applyAlignment="1">
      <alignment horizontal="right" vertical="top" wrapText="1" readingOrder="2"/>
    </xf>
    <xf numFmtId="2" fontId="35" fillId="0" borderId="14" xfId="0" applyNumberFormat="1" applyFont="1" applyBorder="1" applyAlignment="1">
      <alignment horizontal="right" vertical="top" wrapText="1" readingOrder="2"/>
    </xf>
    <xf numFmtId="2" fontId="35" fillId="0" borderId="0" xfId="0" applyNumberFormat="1" applyFont="1" applyBorder="1" applyAlignment="1">
      <alignment horizontal="right" vertical="top" wrapText="1" readingOrder="2"/>
    </xf>
    <xf numFmtId="2" fontId="35" fillId="0" borderId="15" xfId="0" applyNumberFormat="1" applyFont="1" applyBorder="1" applyAlignment="1">
      <alignment horizontal="right" vertical="top" wrapText="1" readingOrder="2"/>
    </xf>
    <xf numFmtId="2" fontId="35" fillId="0" borderId="32" xfId="0" applyNumberFormat="1" applyFont="1" applyBorder="1" applyAlignment="1">
      <alignment horizontal="right" vertical="top" wrapText="1" readingOrder="2"/>
    </xf>
    <xf numFmtId="2" fontId="35" fillId="0" borderId="49" xfId="0" applyNumberFormat="1" applyFont="1" applyBorder="1" applyAlignment="1">
      <alignment horizontal="right" vertical="top" wrapText="1" readingOrder="2"/>
    </xf>
    <xf numFmtId="2" fontId="35" fillId="0" borderId="50" xfId="0" applyNumberFormat="1" applyFont="1" applyBorder="1" applyAlignment="1">
      <alignment horizontal="right" vertical="top" wrapText="1" readingOrder="2"/>
    </xf>
    <xf numFmtId="0" fontId="30" fillId="6" borderId="20" xfId="0" applyFont="1" applyFill="1" applyBorder="1" applyAlignment="1">
      <alignment horizontal="center"/>
    </xf>
    <xf numFmtId="0" fontId="30" fillId="6" borderId="21" xfId="0" applyFont="1" applyFill="1" applyBorder="1" applyAlignment="1">
      <alignment horizontal="center"/>
    </xf>
    <xf numFmtId="0" fontId="30" fillId="6" borderId="23" xfId="0" applyFont="1" applyFill="1" applyBorder="1" applyAlignment="1">
      <alignment horizontal="center"/>
    </xf>
    <xf numFmtId="2" fontId="18" fillId="24" borderId="23" xfId="0" applyNumberFormat="1" applyFont="1" applyFill="1" applyBorder="1" applyAlignment="1">
      <alignment horizontal="center" vertical="top" wrapText="1" readingOrder="2"/>
    </xf>
    <xf numFmtId="2" fontId="18" fillId="24" borderId="1" xfId="0" applyNumberFormat="1" applyFont="1" applyFill="1" applyBorder="1" applyAlignment="1">
      <alignment horizontal="center" vertical="top" wrapText="1" readingOrder="2"/>
    </xf>
    <xf numFmtId="2" fontId="18" fillId="24" borderId="16" xfId="0" applyNumberFormat="1" applyFont="1" applyFill="1" applyBorder="1" applyAlignment="1">
      <alignment horizontal="center" vertical="top" wrapText="1" readingOrder="2"/>
    </xf>
    <xf numFmtId="0" fontId="3" fillId="6" borderId="16" xfId="0" applyFont="1" applyFill="1" applyBorder="1" applyAlignment="1" applyProtection="1">
      <alignment horizontal="center" vertical="center" wrapText="1"/>
    </xf>
    <xf numFmtId="0" fontId="3" fillId="6" borderId="22" xfId="0" applyFont="1" applyFill="1" applyBorder="1" applyAlignment="1" applyProtection="1">
      <alignment horizontal="center" vertical="center" wrapText="1"/>
    </xf>
    <xf numFmtId="0" fontId="3" fillId="24" borderId="21" xfId="0" applyFont="1" applyFill="1" applyBorder="1" applyAlignment="1">
      <alignment horizontal="center" vertical="center" wrapText="1"/>
    </xf>
    <xf numFmtId="2" fontId="35" fillId="0" borderId="23" xfId="0" applyNumberFormat="1" applyFont="1" applyBorder="1" applyAlignment="1">
      <alignment horizontal="center" vertical="center" textRotation="90" wrapText="1" readingOrder="2"/>
    </xf>
    <xf numFmtId="2" fontId="56" fillId="0" borderId="23" xfId="0" applyNumberFormat="1" applyFont="1" applyBorder="1" applyAlignment="1">
      <alignment horizontal="center" vertical="center" textRotation="90" wrapText="1" readingOrder="2"/>
    </xf>
    <xf numFmtId="2" fontId="62" fillId="0" borderId="23" xfId="0" applyNumberFormat="1" applyFont="1" applyBorder="1" applyAlignment="1">
      <alignment horizontal="center" vertical="center" textRotation="90" wrapText="1" readingOrder="2"/>
    </xf>
    <xf numFmtId="0" fontId="4" fillId="4" borderId="47" xfId="0" applyFont="1" applyFill="1" applyBorder="1" applyAlignment="1">
      <alignment horizontal="center" vertical="center" wrapText="1" readingOrder="2"/>
    </xf>
    <xf numFmtId="0" fontId="30" fillId="11" borderId="20" xfId="0" applyFont="1" applyFill="1" applyBorder="1" applyAlignment="1" applyProtection="1">
      <alignment horizontal="center"/>
    </xf>
    <xf numFmtId="0" fontId="30" fillId="11" borderId="23" xfId="0" applyFont="1" applyFill="1" applyBorder="1" applyAlignment="1" applyProtection="1">
      <alignment horizontal="center"/>
    </xf>
    <xf numFmtId="0" fontId="33" fillId="11" borderId="21" xfId="0"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xf>
  </cellXfs>
  <cellStyles count="6">
    <cellStyle name="Comma" xfId="5" builtinId="3"/>
    <cellStyle name="Hyperlink" xfId="1" builtinId="8"/>
    <cellStyle name="Normal" xfId="0" builtinId="0"/>
    <cellStyle name="Normal 2" xfId="2"/>
    <cellStyle name="Percent" xfId="4" builtinId="5"/>
    <cellStyle name="Percent 2" xfId="3"/>
  </cellStyles>
  <dxfs count="0"/>
  <tableStyles count="0" defaultTableStyle="TableStyleMedium2" defaultPivotStyle="PivotStyleLight16"/>
  <colors>
    <mruColors>
      <color rgb="FFFFF2CC"/>
      <color rgb="FFFFECAF"/>
      <color rgb="FFFFEEB9"/>
      <color rgb="FFFFEEB7"/>
      <color rgb="FFBAFF8B"/>
      <color rgb="FFC5D3ED"/>
      <color rgb="FFD1E3F3"/>
      <color rgb="FFBFCFEB"/>
      <color rgb="FFDFC9EF"/>
      <color rgb="FFD8B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924659461504046E-2"/>
          <c:y val="2.9158442893655181E-2"/>
          <c:w val="0.91229894340130557"/>
          <c:h val="0.628431823755629"/>
        </c:manualLayout>
      </c:layout>
      <c:barChart>
        <c:barDir val="col"/>
        <c:grouping val="clustered"/>
        <c:varyColors val="0"/>
        <c:ser>
          <c:idx val="0"/>
          <c:order val="0"/>
          <c:tx>
            <c:strRef>
              <c:f>کارنامه!$C$4</c:f>
              <c:strCache>
                <c:ptCount val="1"/>
                <c:pt idx="0">
                  <c:v>درصد تحقق استاندردها  1401</c:v>
                </c:pt>
              </c:strCache>
            </c:strRef>
          </c:tx>
          <c:spPr>
            <a:solidFill>
              <a:srgbClr val="92D050"/>
            </a:solidFill>
            <a:ln>
              <a:noFill/>
            </a:ln>
            <a:effectLst/>
          </c:spPr>
          <c:invertIfNegative val="0"/>
          <c:dPt>
            <c:idx val="17"/>
            <c:invertIfNegative val="0"/>
            <c:bubble3D val="0"/>
            <c:spPr>
              <a:solidFill>
                <a:srgbClr val="92D050"/>
              </a:solidFill>
              <a:ln>
                <a:noFill/>
              </a:ln>
              <a:effectLst/>
            </c:spPr>
            <c:extLst>
              <c:ext xmlns:c16="http://schemas.microsoft.com/office/drawing/2014/chart" uri="{C3380CC4-5D6E-409C-BE32-E72D297353CC}">
                <c16:uniqueId val="{00000001-F418-4CE5-BB6B-613519E45487}"/>
              </c:ext>
            </c:extLst>
          </c:dPt>
          <c:dLbls>
            <c:dLbl>
              <c:idx val="1"/>
              <c:layout>
                <c:manualLayout>
                  <c:x val="-1.0683760683760684E-2"/>
                  <c:y val="5.3015241882041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18-4CE5-BB6B-613519E45487}"/>
                </c:ext>
              </c:extLst>
            </c:dLbl>
            <c:dLbl>
              <c:idx val="2"/>
              <c:layout>
                <c:manualLayout>
                  <c:x val="-1.4957264957264958E-2"/>
                  <c:y val="-6.3618290258449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18-4CE5-BB6B-613519E45487}"/>
                </c:ext>
              </c:extLst>
            </c:dLbl>
            <c:dLbl>
              <c:idx val="6"/>
              <c:layout>
                <c:manualLayout>
                  <c:x val="-9.61538461538461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18-4CE5-BB6B-613519E45487}"/>
                </c:ext>
              </c:extLst>
            </c:dLbl>
            <c:dLbl>
              <c:idx val="17"/>
              <c:layout>
                <c:manualLayout>
                  <c:x val="-2.2435897435897592E-2"/>
                  <c:y val="-4.5062955599734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18-4CE5-BB6B-613519E45487}"/>
                </c:ext>
              </c:extLst>
            </c:dLbl>
            <c:dLbl>
              <c:idx val="20"/>
              <c:layout>
                <c:manualLayout>
                  <c:x val="-2.2435897435897436E-2"/>
                  <c:y val="-3.7110669317428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18-4CE5-BB6B-613519E45487}"/>
                </c:ext>
              </c:extLst>
            </c:dLbl>
            <c:dLbl>
              <c:idx val="21"/>
              <c:layout>
                <c:manualLayout>
                  <c:x val="0"/>
                  <c:y val="-4.7713717693836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18-4CE5-BB6B-613519E454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کارنامه!$B$5:$B$28</c:f>
              <c:strCache>
                <c:ptCount val="24"/>
                <c:pt idx="0">
                  <c:v>ایمنی بیمار </c:v>
                </c:pt>
                <c:pt idx="1">
                  <c:v>کنترل عفونت</c:v>
                </c:pt>
                <c:pt idx="2">
                  <c:v>اورژانس بیمارستانی </c:v>
                </c:pt>
                <c:pt idx="3">
                  <c:v>مراقبت ویژه </c:v>
                </c:pt>
                <c:pt idx="4">
                  <c:v>NICU  نوزادان و </c:v>
                </c:pt>
                <c:pt idx="5">
                  <c:v>مراقبتهای جراحی و بیهوشی</c:v>
                </c:pt>
                <c:pt idx="6">
                  <c:v>سلامت مادران و نوزادان</c:v>
                </c:pt>
                <c:pt idx="7">
                  <c:v>کودکان 59-1 ماهه </c:v>
                </c:pt>
                <c:pt idx="8">
                  <c:v>مدیریت پرستاری</c:v>
                </c:pt>
                <c:pt idx="9">
                  <c:v>مراقبت پرستاری </c:v>
                </c:pt>
                <c:pt idx="10">
                  <c:v>آموزش و پیگیری امور بیماران </c:v>
                </c:pt>
                <c:pt idx="11">
                  <c:v>تغذیه و رژیم درمانی</c:v>
                </c:pt>
                <c:pt idx="12">
                  <c:v>واحدهای پرتو پزشکی</c:v>
                </c:pt>
                <c:pt idx="13">
                  <c:v>بانک خون</c:v>
                </c:pt>
                <c:pt idx="14">
                  <c:v>مجموعه آزمایشگاه ها</c:v>
                </c:pt>
                <c:pt idx="15">
                  <c:v>میکروب شناسی</c:v>
                </c:pt>
                <c:pt idx="16">
                  <c:v>بهداشت محیط</c:v>
                </c:pt>
                <c:pt idx="17">
                  <c:v>بهداشت حرفه ای </c:v>
                </c:pt>
                <c:pt idx="18">
                  <c:v>مدیریت تجهیزات پزشکی</c:v>
                </c:pt>
                <c:pt idx="19">
                  <c:v>مدیریت ملزومات پزشکی</c:v>
                </c:pt>
                <c:pt idx="20">
                  <c:v>مدیریت دارویی</c:v>
                </c:pt>
                <c:pt idx="21">
                  <c:v>مدیریت بحران و حوادث</c:v>
                </c:pt>
                <c:pt idx="22">
                  <c:v>مددکاری اجتماعی</c:v>
                </c:pt>
                <c:pt idx="23">
                  <c:v>تاسیسات </c:v>
                </c:pt>
              </c:strCache>
            </c:strRef>
          </c:cat>
          <c:val>
            <c:numRef>
              <c:f>کارنامه!$C$5:$C$28</c:f>
              <c:numCache>
                <c:formatCode>0.00</c:formatCode>
                <c:ptCount val="24"/>
              </c:numCache>
            </c:numRef>
          </c:val>
          <c:extLst>
            <c:ext xmlns:c16="http://schemas.microsoft.com/office/drawing/2014/chart" uri="{C3380CC4-5D6E-409C-BE32-E72D297353CC}">
              <c16:uniqueId val="{00000007-F418-4CE5-BB6B-613519E45487}"/>
            </c:ext>
          </c:extLst>
        </c:ser>
        <c:ser>
          <c:idx val="1"/>
          <c:order val="1"/>
          <c:tx>
            <c:strRef>
              <c:f>کارنامه!$D$4</c:f>
              <c:strCache>
                <c:ptCount val="1"/>
                <c:pt idx="0">
                  <c:v>درصد تحقق استاندردها 1402</c:v>
                </c:pt>
              </c:strCache>
            </c:strRef>
          </c:tx>
          <c:spPr>
            <a:solidFill>
              <a:schemeClr val="accent5"/>
            </a:solidFill>
            <a:ln>
              <a:noFill/>
            </a:ln>
            <a:effectLst/>
          </c:spPr>
          <c:invertIfNegative val="0"/>
          <c:dLbls>
            <c:dLbl>
              <c:idx val="1"/>
              <c:layout>
                <c:manualLayout>
                  <c:x val="-2.1367521367521368E-2"/>
                  <c:y val="-0.106030483764082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8-4CE5-BB6B-613519E45487}"/>
                </c:ext>
              </c:extLst>
            </c:dLbl>
            <c:dLbl>
              <c:idx val="2"/>
              <c:layout>
                <c:manualLayout>
                  <c:x val="-6.41025641025641E-3"/>
                  <c:y val="4.7713717693836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18-4CE5-BB6B-613519E45487}"/>
                </c:ext>
              </c:extLst>
            </c:dLbl>
            <c:dLbl>
              <c:idx val="16"/>
              <c:layout>
                <c:manualLayout>
                  <c:x val="-2.02991452991453E-2"/>
                  <c:y val="-3.9761431411530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18-4CE5-BB6B-613519E45487}"/>
                </c:ext>
              </c:extLst>
            </c:dLbl>
            <c:dLbl>
              <c:idx val="17"/>
              <c:layout>
                <c:manualLayout>
                  <c:x val="-1.7094017094017172E-2"/>
                  <c:y val="3.445990722332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18-4CE5-BB6B-613519E45487}"/>
                </c:ext>
              </c:extLst>
            </c:dLbl>
            <c:dLbl>
              <c:idx val="20"/>
              <c:layout>
                <c:manualLayout>
                  <c:x val="-1.3888888888888888E-2"/>
                  <c:y val="5.036447978793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18-4CE5-BB6B-613519E45487}"/>
                </c:ext>
              </c:extLst>
            </c:dLbl>
            <c:dLbl>
              <c:idx val="21"/>
              <c:layout>
                <c:manualLayout>
                  <c:x val="-1.6025641025641184E-2"/>
                  <c:y val="4.5062955599734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18-4CE5-BB6B-613519E454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کارنامه!$B$5:$B$28</c:f>
              <c:strCache>
                <c:ptCount val="24"/>
                <c:pt idx="0">
                  <c:v>ایمنی بیمار </c:v>
                </c:pt>
                <c:pt idx="1">
                  <c:v>کنترل عفونت</c:v>
                </c:pt>
                <c:pt idx="2">
                  <c:v>اورژانس بیمارستانی </c:v>
                </c:pt>
                <c:pt idx="3">
                  <c:v>مراقبت ویژه </c:v>
                </c:pt>
                <c:pt idx="4">
                  <c:v>NICU  نوزادان و </c:v>
                </c:pt>
                <c:pt idx="5">
                  <c:v>مراقبتهای جراحی و بیهوشی</c:v>
                </c:pt>
                <c:pt idx="6">
                  <c:v>سلامت مادران و نوزادان</c:v>
                </c:pt>
                <c:pt idx="7">
                  <c:v>کودکان 59-1 ماهه </c:v>
                </c:pt>
                <c:pt idx="8">
                  <c:v>مدیریت پرستاری</c:v>
                </c:pt>
                <c:pt idx="9">
                  <c:v>مراقبت پرستاری </c:v>
                </c:pt>
                <c:pt idx="10">
                  <c:v>آموزش و پیگیری امور بیماران </c:v>
                </c:pt>
                <c:pt idx="11">
                  <c:v>تغذیه و رژیم درمانی</c:v>
                </c:pt>
                <c:pt idx="12">
                  <c:v>واحدهای پرتو پزشکی</c:v>
                </c:pt>
                <c:pt idx="13">
                  <c:v>بانک خون</c:v>
                </c:pt>
                <c:pt idx="14">
                  <c:v>مجموعه آزمایشگاه ها</c:v>
                </c:pt>
                <c:pt idx="15">
                  <c:v>میکروب شناسی</c:v>
                </c:pt>
                <c:pt idx="16">
                  <c:v>بهداشت محیط</c:v>
                </c:pt>
                <c:pt idx="17">
                  <c:v>بهداشت حرفه ای </c:v>
                </c:pt>
                <c:pt idx="18">
                  <c:v>مدیریت تجهیزات پزشکی</c:v>
                </c:pt>
                <c:pt idx="19">
                  <c:v>مدیریت ملزومات پزشکی</c:v>
                </c:pt>
                <c:pt idx="20">
                  <c:v>مدیریت دارویی</c:v>
                </c:pt>
                <c:pt idx="21">
                  <c:v>مدیریت بحران و حوادث</c:v>
                </c:pt>
                <c:pt idx="22">
                  <c:v>مددکاری اجتماعی</c:v>
                </c:pt>
                <c:pt idx="23">
                  <c:v>تاسیسات </c:v>
                </c:pt>
              </c:strCache>
            </c:strRef>
          </c:cat>
          <c:val>
            <c:numRef>
              <c:f>کارنامه!$D$5:$D$28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E-F418-4CE5-BB6B-613519E45487}"/>
            </c:ext>
          </c:extLst>
        </c:ser>
        <c:dLbls>
          <c:showLegendKey val="0"/>
          <c:showVal val="0"/>
          <c:showCatName val="0"/>
          <c:showSerName val="0"/>
          <c:showPercent val="0"/>
          <c:showBubbleSize val="0"/>
        </c:dLbls>
        <c:gapWidth val="219"/>
        <c:overlap val="-27"/>
        <c:axId val="250793464"/>
        <c:axId val="250793856"/>
      </c:barChart>
      <c:catAx>
        <c:axId val="250793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250793856"/>
        <c:crosses val="autoZero"/>
        <c:auto val="1"/>
        <c:lblAlgn val="ctr"/>
        <c:lblOffset val="100"/>
        <c:noMultiLvlLbl val="0"/>
      </c:catAx>
      <c:valAx>
        <c:axId val="250793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793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1705;&#1608;&#1583;&#1705;&#1575;&#1606; 59-1 &#1605;&#1575;&#1607;&#1607; '!A1"/><Relationship Id="rId18" Type="http://schemas.openxmlformats.org/officeDocument/2006/relationships/hyperlink" Target="#'&#1605;&#1583;&#1740;&#1585;&#1740;&#1578; &#1662;&#1585;&#1587;&#1578;&#1575;&#1585;&#1740; '!A1"/><Relationship Id="rId26" Type="http://schemas.openxmlformats.org/officeDocument/2006/relationships/hyperlink" Target="#'&#1576;&#1607;&#1583;&#1575;&#1588;&#1578; &#1581;&#1585;&#1601;&#1607; &#1575;&#1740; '!A1"/><Relationship Id="rId39" Type="http://schemas.openxmlformats.org/officeDocument/2006/relationships/hyperlink" Target="#'&#1606;&#1592;&#1575;&#1585;&#1578; &#1576;&#1740;&#1605;&#1575;&#1585;&#1587;&#1578;&#1575;&#1606;&#1740;'!A1"/><Relationship Id="rId21" Type="http://schemas.openxmlformats.org/officeDocument/2006/relationships/hyperlink" Target="#'&#1578;&#1594;&#1584;&#1740;&#1607; &#1608; &#1585;&#1688;&#1740;&#1605; &#1583;&#1585;&#1605;&#1575;&#1606;&#1740; '!A1"/><Relationship Id="rId34" Type="http://schemas.openxmlformats.org/officeDocument/2006/relationships/hyperlink" Target="#'&#1711;&#1585;&#1583;&#1588;&#1711;&#1585;&#1740; &#1587;&#1604;&#1575;&#1605;&#1578; '!A1"/><Relationship Id="rId7" Type="http://schemas.openxmlformats.org/officeDocument/2006/relationships/hyperlink" Target="#'&#1588;&#1606;&#1575;&#1587;&#1606;&#1575;&#1605;&#1607; &#1576;&#1575;&#1586;&#1583;&#1740;&#1583;'!A1"/><Relationship Id="rId12" Type="http://schemas.openxmlformats.org/officeDocument/2006/relationships/hyperlink" Target="#'&#1705;&#1606;&#1578;&#1585;&#1604; &#1593;&#1601;&#1608;&#1606;&#1578; '!A1"/><Relationship Id="rId17" Type="http://schemas.openxmlformats.org/officeDocument/2006/relationships/hyperlink" Target="#'&#1587;&#1604;&#1575;&#1605;&#1578; &#1605;&#1575;&#1583;&#1585; &#1608;&#1606;&#1608;&#1586;&#1575;&#1583; '!A1"/><Relationship Id="rId25" Type="http://schemas.openxmlformats.org/officeDocument/2006/relationships/hyperlink" Target="#'&#1576;&#1607;&#1583;&#1575;&#1588;&#1578; &#1605;&#1581;&#1740;&#1591; '!A1"/><Relationship Id="rId33" Type="http://schemas.openxmlformats.org/officeDocument/2006/relationships/hyperlink" Target="#'&#1605;&#1585;&#1575;&#1602;&#1576;&#1578;&#1607;&#1575;&#1740; &#1580;&#1585;&#1575;&#1581;&#1740; &#1608; &#1576;&#1740;&#1607;&#1608;&#1588;&#1740; '!A1"/><Relationship Id="rId38" Type="http://schemas.openxmlformats.org/officeDocument/2006/relationships/hyperlink" Target="#'&#1591;&#1585;&#1581; &#1575;&#1606;&#1591;&#1576;&#1575;&#1602;'!A1"/><Relationship Id="rId2" Type="http://schemas.openxmlformats.org/officeDocument/2006/relationships/image" Target="../media/image2.png"/><Relationship Id="rId16" Type="http://schemas.openxmlformats.org/officeDocument/2006/relationships/hyperlink" Target="#'&#1575;&#1740;&#1605;&#1606;&#1740; &#1576;&#1740;&#1605;&#1575;&#1585; '!A1"/><Relationship Id="rId20" Type="http://schemas.openxmlformats.org/officeDocument/2006/relationships/hyperlink" Target="#'&#1570;&#1605;&#1608;&#1586;&#1588; &#1608; &#1662;&#1740;&#1711;&#1740;&#1585;&#1740; &#1576;&#1740;&#1605;&#1575;&#1585; '!A1"/><Relationship Id="rId29" Type="http://schemas.openxmlformats.org/officeDocument/2006/relationships/hyperlink" Target="#'&#1605;&#1583;&#1583;&#1705;&#1575;&#1585;&#1740; &#1575;&#1580;&#1578;&#1605;&#1575;&#1593;&#1740; '!A1"/><Relationship Id="rId1" Type="http://schemas.openxmlformats.org/officeDocument/2006/relationships/image" Target="../media/image1.png"/><Relationship Id="rId6" Type="http://schemas.openxmlformats.org/officeDocument/2006/relationships/hyperlink" Target="#&#1575;&#1608;&#1585;&#1688;&#1575;&#1606;&#1587;!A1"/><Relationship Id="rId11" Type="http://schemas.openxmlformats.org/officeDocument/2006/relationships/image" Target="../media/image5.png"/><Relationship Id="rId24" Type="http://schemas.openxmlformats.org/officeDocument/2006/relationships/hyperlink" Target="#'&#1605;&#1740;&#1705;&#1585;&#1608;&#1576; &#1588;&#1606;&#1575;&#1587;&#1740;'!A1"/><Relationship Id="rId32" Type="http://schemas.openxmlformats.org/officeDocument/2006/relationships/hyperlink" Target="#'&#1605;&#1585;&#1575;&#1602;&#1576;&#1578; &#1608;&#1740;&#1688;&#1607;'!A1"/><Relationship Id="rId37" Type="http://schemas.openxmlformats.org/officeDocument/2006/relationships/hyperlink" Target="#'&#1581;&#1602;&#1608;&#1602; &#1711;&#1740;&#1585;&#1606;&#1583;&#1711;&#1575;&#1606; &#1582;&#1583;&#1605;&#1578; '!A1"/><Relationship Id="rId5" Type="http://schemas.openxmlformats.org/officeDocument/2006/relationships/hyperlink" Target="#'&#1606;&#1578;&#1575;&#1740;&#1580; &#1578;&#1581;&#1604;&#1740;&#1604;&#1740;'!A1"/><Relationship Id="rId15" Type="http://schemas.openxmlformats.org/officeDocument/2006/relationships/hyperlink" Target="#'&#1605;&#1604;&#1586;&#1608;&#1605;&#1575;&#1578; &#1662;&#1586;&#1588;&#1705;&#1740; '!A1"/><Relationship Id="rId23" Type="http://schemas.openxmlformats.org/officeDocument/2006/relationships/hyperlink" Target="#&#1570;&#1586;&#1605;&#1575;&#1740;&#1588;&#1711;&#1575;&#1607;!A1"/><Relationship Id="rId28" Type="http://schemas.openxmlformats.org/officeDocument/2006/relationships/hyperlink" Target="#'&#1605;&#1583;&#1740;&#1585;&#1740;&#1578; &#1582;&#1591;&#1585; &#1581;&#1608;&#1575;&#1583;&#1579; &#1608; &#1576;&#1604;&#1575;&#1740;&#1575;'!A1"/><Relationship Id="rId36" Type="http://schemas.openxmlformats.org/officeDocument/2006/relationships/hyperlink" Target="#NICU!A1"/><Relationship Id="rId10" Type="http://schemas.openxmlformats.org/officeDocument/2006/relationships/image" Target="../media/image4.jpeg"/><Relationship Id="rId19" Type="http://schemas.openxmlformats.org/officeDocument/2006/relationships/hyperlink" Target="#'&#1605;&#1585;&#1575;&#1602;&#1576;&#1578; &#1662;&#1585;&#1587;&#1578;&#1575;&#1585;&#1740; '!A1"/><Relationship Id="rId31" Type="http://schemas.openxmlformats.org/officeDocument/2006/relationships/hyperlink" Target="#'&#1578;&#1593;&#1585;&#1601;&#1607; &#1608; &#1575;&#1602;&#1578;&#1589;&#1575;&#1583; &#1583;&#1585;&#1605;&#1575;&#1606;'!A1"/><Relationship Id="rId4" Type="http://schemas.openxmlformats.org/officeDocument/2006/relationships/image" Target="../media/image3.png"/><Relationship Id="rId9" Type="http://schemas.openxmlformats.org/officeDocument/2006/relationships/hyperlink" Target="#&#1705;&#1575;&#1585;&#1606;&#1575;&#1605;&#1607;!A1"/><Relationship Id="rId14" Type="http://schemas.openxmlformats.org/officeDocument/2006/relationships/hyperlink" Target="#'&#1578;&#1580;&#1607;&#1740;&#1586;&#1575;&#1578; &#1662;&#1586;&#1588;&#1705;&#1740; '!A1"/><Relationship Id="rId22" Type="http://schemas.openxmlformats.org/officeDocument/2006/relationships/hyperlink" Target="#'&#1662;&#1585;&#1578;&#1608; &#1662;&#1586;&#1588;&#1705;&#1740;'!A1"/><Relationship Id="rId27" Type="http://schemas.openxmlformats.org/officeDocument/2006/relationships/hyperlink" Target="#'&#1605;&#1583;&#1740;&#1585;&#1740;&#1578; &#1583;&#1575;&#1585;&#1608;&#1740;&#1740;'!A1"/><Relationship Id="rId30" Type="http://schemas.openxmlformats.org/officeDocument/2006/relationships/hyperlink" Target="#&#1578;&#1575;&#1587;&#1740;&#1587;&#1575;&#1578;!A1"/><Relationship Id="rId35" Type="http://schemas.openxmlformats.org/officeDocument/2006/relationships/hyperlink" Target="#&#1588;&#1705;&#1575;&#1740;&#1575;&#1578;!A1"/><Relationship Id="rId8" Type="http://schemas.openxmlformats.org/officeDocument/2006/relationships/hyperlink" Target="#'&#1576;&#1575;&#1606;&#1705; &#1582;&#1608;&#1606;'!A1"/><Relationship Id="rId3" Type="http://schemas.openxmlformats.org/officeDocument/2006/relationships/hyperlink" Target="#&#1601;&#1607;&#1585;&#1587;&#1578;!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1.xml.rels><?xml version="1.0" encoding="UTF-8" standalone="yes"?>
<Relationships xmlns="http://schemas.openxmlformats.org/package/2006/relationships"><Relationship Id="rId3" Type="http://schemas.openxmlformats.org/officeDocument/2006/relationships/hyperlink" Target="#&#1601;&#1607;&#1585;&#1587;&#1578;"/><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4.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2"/></Relationships>
</file>

<file path=xl/drawings/_rels/drawing15.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7.xml.rels><?xml version="1.0" encoding="UTF-8" standalone="yes"?>
<Relationships xmlns="http://schemas.openxmlformats.org/package/2006/relationships"><Relationship Id="rId3" Type="http://schemas.openxmlformats.org/officeDocument/2006/relationships/hyperlink" Target="#&#1601;&#1607;&#1585;&#1587;&#1578;2"/><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8.xml.rels><?xml version="1.0" encoding="UTF-8" standalone="yes"?>
<Relationships xmlns="http://schemas.openxmlformats.org/package/2006/relationships"><Relationship Id="rId3" Type="http://schemas.openxmlformats.org/officeDocument/2006/relationships/hyperlink" Target="#&#1601;&#1607;&#1585;&#1587;&#1578;2"/><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19.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2"/></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1.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2"/></Relationships>
</file>

<file path=xl/drawings/_rels/drawing2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4.xml.rels><?xml version="1.0" encoding="UTF-8" standalone="yes"?>
<Relationships xmlns="http://schemas.openxmlformats.org/package/2006/relationships"><Relationship Id="rId3" Type="http://schemas.openxmlformats.org/officeDocument/2006/relationships/hyperlink" Target="#&#1601;&#1607;&#1585;&#1587;&#1578;2"/><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5.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2"/></Relationships>
</file>

<file path=xl/drawings/_rels/drawing2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2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3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1601;&#1607;&#1585;&#1587;&#1578;!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6.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1601;&#1607;&#1585;&#1587;&#1578;!A1"/></Relationships>
</file>

<file path=xl/drawings/_rels/drawing9.xml.rels><?xml version="1.0" encoding="UTF-8" standalone="yes"?>
<Relationships xmlns="http://schemas.openxmlformats.org/package/2006/relationships"><Relationship Id="rId3" Type="http://schemas.openxmlformats.org/officeDocument/2006/relationships/hyperlink" Target="#&#1601;&#1607;&#1585;&#1587;&#1578;!A1"/><Relationship Id="rId2" Type="http://schemas.openxmlformats.org/officeDocument/2006/relationships/image" Target="../media/image4.jpeg"/><Relationship Id="rId1" Type="http://schemas.openxmlformats.org/officeDocument/2006/relationships/hyperlink" Target="#&#1601;&#1607;&#1585;&#1587;&#1578;"/></Relationships>
</file>

<file path=xl/drawings/drawing1.xml><?xml version="1.0" encoding="utf-8"?>
<xdr:wsDr xmlns:xdr="http://schemas.openxmlformats.org/drawingml/2006/spreadsheetDrawing" xmlns:a="http://schemas.openxmlformats.org/drawingml/2006/main">
  <xdr:twoCellAnchor editAs="oneCell">
    <xdr:from>
      <xdr:col>0</xdr:col>
      <xdr:colOff>164330</xdr:colOff>
      <xdr:row>8</xdr:row>
      <xdr:rowOff>145310</xdr:rowOff>
    </xdr:from>
    <xdr:to>
      <xdr:col>4</xdr:col>
      <xdr:colOff>53170</xdr:colOff>
      <xdr:row>12</xdr:row>
      <xdr:rowOff>396</xdr:rowOff>
    </xdr:to>
    <xdr:pic>
      <xdr:nvPicPr>
        <xdr:cNvPr id="80" name="Picture 79">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1299075" y="2293295"/>
          <a:ext cx="2240932" cy="632637"/>
        </a:xfrm>
        <a:prstGeom prst="rect">
          <a:avLst/>
        </a:prstGeom>
      </xdr:spPr>
    </xdr:pic>
    <xdr:clientData/>
  </xdr:twoCellAnchor>
  <xdr:twoCellAnchor editAs="oneCell">
    <xdr:from>
      <xdr:col>0</xdr:col>
      <xdr:colOff>282251</xdr:colOff>
      <xdr:row>5</xdr:row>
      <xdr:rowOff>140470</xdr:rowOff>
    </xdr:from>
    <xdr:to>
      <xdr:col>4</xdr:col>
      <xdr:colOff>148151</xdr:colOff>
      <xdr:row>9</xdr:row>
      <xdr:rowOff>14911</xdr:rowOff>
    </xdr:to>
    <xdr:pic>
      <xdr:nvPicPr>
        <xdr:cNvPr id="85" name="Picture 84">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1612308" y="2191261"/>
          <a:ext cx="2217992" cy="651992"/>
        </a:xfrm>
        <a:prstGeom prst="rect">
          <a:avLst/>
        </a:prstGeom>
        <a:solidFill>
          <a:schemeClr val="accent1">
            <a:lumMod val="75000"/>
          </a:schemeClr>
        </a:solidFill>
      </xdr:spPr>
    </xdr:pic>
    <xdr:clientData/>
  </xdr:twoCellAnchor>
  <xdr:twoCellAnchor editAs="oneCell">
    <xdr:from>
      <xdr:col>4</xdr:col>
      <xdr:colOff>505408</xdr:colOff>
      <xdr:row>8</xdr:row>
      <xdr:rowOff>174464</xdr:rowOff>
    </xdr:from>
    <xdr:to>
      <xdr:col>8</xdr:col>
      <xdr:colOff>359616</xdr:colOff>
      <xdr:row>12</xdr:row>
      <xdr:rowOff>29550</xdr:rowOff>
    </xdr:to>
    <xdr:pic>
      <xdr:nvPicPr>
        <xdr:cNvPr id="78" name="Picture 77">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0027142450" y="2808418"/>
          <a:ext cx="2303494" cy="632637"/>
        </a:xfrm>
        <a:prstGeom prst="rect">
          <a:avLst/>
        </a:prstGeom>
      </xdr:spPr>
    </xdr:pic>
    <xdr:clientData/>
  </xdr:twoCellAnchor>
  <xdr:twoCellAnchor editAs="oneCell">
    <xdr:from>
      <xdr:col>4</xdr:col>
      <xdr:colOff>505410</xdr:colOff>
      <xdr:row>5</xdr:row>
      <xdr:rowOff>169824</xdr:rowOff>
    </xdr:from>
    <xdr:to>
      <xdr:col>8</xdr:col>
      <xdr:colOff>339281</xdr:colOff>
      <xdr:row>8</xdr:row>
      <xdr:rowOff>165230</xdr:rowOff>
    </xdr:to>
    <xdr:pic>
      <xdr:nvPicPr>
        <xdr:cNvPr id="79" name="Picture 78">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8971892" y="2220615"/>
          <a:ext cx="2283157" cy="578569"/>
        </a:xfrm>
        <a:prstGeom prst="rect">
          <a:avLst/>
        </a:prstGeom>
      </xdr:spPr>
    </xdr:pic>
    <xdr:clientData/>
  </xdr:twoCellAnchor>
  <xdr:twoCellAnchor editAs="oneCell">
    <xdr:from>
      <xdr:col>0</xdr:col>
      <xdr:colOff>109554</xdr:colOff>
      <xdr:row>15</xdr:row>
      <xdr:rowOff>48117</xdr:rowOff>
    </xdr:from>
    <xdr:to>
      <xdr:col>3</xdr:col>
      <xdr:colOff>513522</xdr:colOff>
      <xdr:row>18</xdr:row>
      <xdr:rowOff>97590</xdr:rowOff>
    </xdr:to>
    <xdr:pic>
      <xdr:nvPicPr>
        <xdr:cNvPr id="71" name="Picture 70">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1762065" y="4042785"/>
          <a:ext cx="2240932" cy="632637"/>
        </a:xfrm>
        <a:prstGeom prst="rect">
          <a:avLst/>
        </a:prstGeom>
      </xdr:spPr>
    </xdr:pic>
    <xdr:clientData/>
  </xdr:twoCellAnchor>
  <xdr:twoCellAnchor editAs="oneCell">
    <xdr:from>
      <xdr:col>0</xdr:col>
      <xdr:colOff>172079</xdr:colOff>
      <xdr:row>12</xdr:row>
      <xdr:rowOff>43471</xdr:rowOff>
    </xdr:from>
    <xdr:to>
      <xdr:col>4</xdr:col>
      <xdr:colOff>37979</xdr:colOff>
      <xdr:row>15</xdr:row>
      <xdr:rowOff>112300</xdr:rowOff>
    </xdr:to>
    <xdr:pic>
      <xdr:nvPicPr>
        <xdr:cNvPr id="72" name="Picture 7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1722480" y="3454976"/>
          <a:ext cx="2217992" cy="651992"/>
        </a:xfrm>
        <a:prstGeom prst="rect">
          <a:avLst/>
        </a:prstGeom>
      </xdr:spPr>
    </xdr:pic>
    <xdr:clientData/>
  </xdr:twoCellAnchor>
  <xdr:twoCellAnchor editAs="oneCell">
    <xdr:from>
      <xdr:col>4</xdr:col>
      <xdr:colOff>482430</xdr:colOff>
      <xdr:row>15</xdr:row>
      <xdr:rowOff>28678</xdr:rowOff>
    </xdr:from>
    <xdr:to>
      <xdr:col>8</xdr:col>
      <xdr:colOff>274076</xdr:colOff>
      <xdr:row>18</xdr:row>
      <xdr:rowOff>78151</xdr:rowOff>
    </xdr:to>
    <xdr:pic>
      <xdr:nvPicPr>
        <xdr:cNvPr id="68" name="Picture 67">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9037097" y="4023346"/>
          <a:ext cx="2240932" cy="632637"/>
        </a:xfrm>
        <a:prstGeom prst="rect">
          <a:avLst/>
        </a:prstGeom>
      </xdr:spPr>
    </xdr:pic>
    <xdr:clientData/>
  </xdr:twoCellAnchor>
  <xdr:twoCellAnchor editAs="oneCell">
    <xdr:from>
      <xdr:col>4</xdr:col>
      <xdr:colOff>564393</xdr:colOff>
      <xdr:row>12</xdr:row>
      <xdr:rowOff>24032</xdr:rowOff>
    </xdr:from>
    <xdr:to>
      <xdr:col>8</xdr:col>
      <xdr:colOff>333099</xdr:colOff>
      <xdr:row>15</xdr:row>
      <xdr:rowOff>92861</xdr:rowOff>
    </xdr:to>
    <xdr:pic>
      <xdr:nvPicPr>
        <xdr:cNvPr id="69" name="Picture 68">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0027168967" y="3435537"/>
          <a:ext cx="2217992" cy="651992"/>
        </a:xfrm>
        <a:prstGeom prst="rect">
          <a:avLst/>
        </a:prstGeom>
      </xdr:spPr>
    </xdr:pic>
    <xdr:clientData/>
  </xdr:twoCellAnchor>
  <xdr:twoCellAnchor editAs="oneCell">
    <xdr:from>
      <xdr:col>9</xdr:col>
      <xdr:colOff>388776</xdr:colOff>
      <xdr:row>15</xdr:row>
      <xdr:rowOff>9239</xdr:rowOff>
    </xdr:from>
    <xdr:to>
      <xdr:col>13</xdr:col>
      <xdr:colOff>180422</xdr:colOff>
      <xdr:row>18</xdr:row>
      <xdr:rowOff>58712</xdr:rowOff>
    </xdr:to>
    <xdr:pic>
      <xdr:nvPicPr>
        <xdr:cNvPr id="66" name="Picture 65">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6069144" y="4003907"/>
          <a:ext cx="2240932" cy="632637"/>
        </a:xfrm>
        <a:prstGeom prst="rect">
          <a:avLst/>
        </a:prstGeom>
      </xdr:spPr>
    </xdr:pic>
    <xdr:clientData/>
  </xdr:twoCellAnchor>
  <xdr:twoCellAnchor editAs="oneCell">
    <xdr:from>
      <xdr:col>9</xdr:col>
      <xdr:colOff>431862</xdr:colOff>
      <xdr:row>12</xdr:row>
      <xdr:rowOff>53190</xdr:rowOff>
    </xdr:from>
    <xdr:to>
      <xdr:col>13</xdr:col>
      <xdr:colOff>200568</xdr:colOff>
      <xdr:row>15</xdr:row>
      <xdr:rowOff>122019</xdr:rowOff>
    </xdr:to>
    <xdr:pic>
      <xdr:nvPicPr>
        <xdr:cNvPr id="65" name="Picture 64">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048998" y="3464695"/>
          <a:ext cx="2217992" cy="651992"/>
        </a:xfrm>
        <a:prstGeom prst="rect">
          <a:avLst/>
        </a:prstGeom>
      </xdr:spPr>
    </xdr:pic>
    <xdr:clientData/>
  </xdr:twoCellAnchor>
  <xdr:twoCellAnchor>
    <xdr:from>
      <xdr:col>2</xdr:col>
      <xdr:colOff>151622</xdr:colOff>
      <xdr:row>1</xdr:row>
      <xdr:rowOff>1195484</xdr:rowOff>
    </xdr:from>
    <xdr:to>
      <xdr:col>20</xdr:col>
      <xdr:colOff>36544</xdr:colOff>
      <xdr:row>5</xdr:row>
      <xdr:rowOff>145790</xdr:rowOff>
    </xdr:to>
    <xdr:sp macro="" textlink="">
      <xdr:nvSpPr>
        <xdr:cNvPr id="111" name="Snip Same Side Corner Rectangle 110">
          <a:hlinkClick xmlns:r="http://schemas.openxmlformats.org/officeDocument/2006/relationships" r:id="rId3" tooltip="تهیه و تنظیم: مدیریت نظارت و اعتباربخشی معاونت درمان دانشگاه علوم پزشکی تبریز"/>
          <a:extLst>
            <a:ext uri="{FF2B5EF4-FFF2-40B4-BE49-F238E27FC236}">
              <a16:creationId xmlns:a16="http://schemas.microsoft.com/office/drawing/2014/main" id="{00000000-0008-0000-0000-00006F000000}"/>
            </a:ext>
          </a:extLst>
        </xdr:cNvPr>
        <xdr:cNvSpPr/>
      </xdr:nvSpPr>
      <xdr:spPr>
        <a:xfrm>
          <a:off x="10019709451" y="1195484"/>
          <a:ext cx="11217728" cy="1001097"/>
        </a:xfrm>
        <a:prstGeom prst="snip2SameRect">
          <a:avLst/>
        </a:prstGeom>
        <a:solidFill>
          <a:schemeClr val="bg1"/>
        </a:solidFill>
        <a:ln w="38100">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91440" rtlCol="1" anchor="ctr"/>
        <a:lstStyle/>
        <a:p>
          <a:pPr algn="ctr" rtl="1"/>
          <a:r>
            <a:rPr lang="fa-IR" sz="1600" baseline="0">
              <a:ln>
                <a:solidFill>
                  <a:schemeClr val="tx1"/>
                </a:solidFill>
              </a:ln>
              <a:solidFill>
                <a:schemeClr val="accent1">
                  <a:lumMod val="75000"/>
                </a:schemeClr>
              </a:solidFill>
              <a:cs typeface="B Titr" pitchFamily="2" charset="-78"/>
            </a:rPr>
            <a:t>فهرست الکترونیک </a:t>
          </a:r>
          <a:r>
            <a:rPr lang="fa-IR" sz="1400" baseline="0">
              <a:ln>
                <a:solidFill>
                  <a:schemeClr val="tx1"/>
                </a:solidFill>
              </a:ln>
              <a:solidFill>
                <a:schemeClr val="accent1">
                  <a:lumMod val="75000"/>
                </a:schemeClr>
              </a:solidFill>
              <a:cs typeface="B Nazanin" panose="00000400000000000000" pitchFamily="2" charset="-78"/>
            </a:rPr>
            <a:t>1</a:t>
          </a:r>
          <a:r>
            <a:rPr lang="fa-IR" sz="1200" baseline="0">
              <a:ln>
                <a:solidFill>
                  <a:schemeClr val="tx1"/>
                </a:solidFill>
              </a:ln>
              <a:solidFill>
                <a:schemeClr val="accent1">
                  <a:lumMod val="75000"/>
                </a:schemeClr>
              </a:solidFill>
              <a:cs typeface="B Nazanin" panose="00000400000000000000" pitchFamily="2" charset="-78"/>
            </a:rPr>
            <a:t>. با کلیک روی هر یک از عناوین زیر، چک لیست مربوطه را با جزئیات امتیاز دهی و توضیحات ضروری ارزیاب محترم، ملاحظه خواهید نمود. </a:t>
          </a:r>
        </a:p>
        <a:p>
          <a:pPr algn="ctr" rtl="1"/>
          <a:r>
            <a:rPr lang="fa-IR" sz="1200" baseline="0">
              <a:ln>
                <a:solidFill>
                  <a:schemeClr val="tx1"/>
                </a:solidFill>
              </a:ln>
              <a:solidFill>
                <a:schemeClr val="accent1">
                  <a:lumMod val="75000"/>
                </a:schemeClr>
              </a:solidFill>
              <a:cs typeface="B Nazanin" panose="00000400000000000000" pitchFamily="2" charset="-78"/>
            </a:rPr>
            <a:t>2. در هر صفحه از گزارش جهت مشاهده مجدد فهرست الکترونیک، روی آرم دانشگاه علوم پزشکی تبریز، کلیک نمایید. 3. کارنامه کامل نتایج ارزیابی و نمودار نتایج، در صفحات مربوطه قابل مشاهده می باشد.</a:t>
          </a:r>
          <a:endParaRPr lang="fa-IR" sz="1400">
            <a:ln>
              <a:solidFill>
                <a:schemeClr val="tx1"/>
              </a:solidFill>
            </a:ln>
            <a:solidFill>
              <a:schemeClr val="accent1">
                <a:lumMod val="75000"/>
              </a:schemeClr>
            </a:solidFill>
            <a:cs typeface="B Titr" panose="00000700000000000000" pitchFamily="2" charset="-78"/>
          </a:endParaRPr>
        </a:p>
      </xdr:txBody>
    </xdr:sp>
    <xdr:clientData/>
  </xdr:twoCellAnchor>
  <xdr:twoCellAnchor editAs="oneCell">
    <xdr:from>
      <xdr:col>0</xdr:col>
      <xdr:colOff>68892</xdr:colOff>
      <xdr:row>2</xdr:row>
      <xdr:rowOff>0</xdr:rowOff>
    </xdr:from>
    <xdr:to>
      <xdr:col>3</xdr:col>
      <xdr:colOff>471373</xdr:colOff>
      <xdr:row>5</xdr:row>
      <xdr:rowOff>47919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1444402" y="762000"/>
          <a:ext cx="2231281" cy="620974"/>
        </a:xfrm>
        <a:prstGeom prst="rect">
          <a:avLst/>
        </a:prstGeom>
      </xdr:spPr>
    </xdr:pic>
    <xdr:clientData/>
  </xdr:twoCellAnchor>
  <xdr:twoCellAnchor editAs="oneCell">
    <xdr:from>
      <xdr:col>12</xdr:col>
      <xdr:colOff>291093</xdr:colOff>
      <xdr:row>25</xdr:row>
      <xdr:rowOff>173008</xdr:rowOff>
    </xdr:from>
    <xdr:to>
      <xdr:col>15</xdr:col>
      <xdr:colOff>528542</xdr:colOff>
      <xdr:row>29</xdr:row>
      <xdr:rowOff>77755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4" cstate="print">
          <a:grayscl/>
          <a:extLst>
            <a:ext uri="{28A0092B-C50C-407E-A947-70E740481C1C}">
              <a14:useLocalDpi xmlns:a14="http://schemas.microsoft.com/office/drawing/2010/main" val="0"/>
            </a:ext>
          </a:extLst>
        </a:blip>
        <a:stretch>
          <a:fillRect/>
        </a:stretch>
      </xdr:blipFill>
      <xdr:spPr>
        <a:xfrm flipV="1">
          <a:off x="10022687274" y="6111554"/>
          <a:ext cx="2074414" cy="682298"/>
        </a:xfrm>
        <a:prstGeom prst="rect">
          <a:avLst/>
        </a:prstGeom>
      </xdr:spPr>
    </xdr:pic>
    <xdr:clientData/>
  </xdr:twoCellAnchor>
  <xdr:twoCellAnchor>
    <xdr:from>
      <xdr:col>13</xdr:col>
      <xdr:colOff>91994</xdr:colOff>
      <xdr:row>26</xdr:row>
      <xdr:rowOff>9719</xdr:rowOff>
    </xdr:from>
    <xdr:to>
      <xdr:col>15</xdr:col>
      <xdr:colOff>208646</xdr:colOff>
      <xdr:row>29</xdr:row>
      <xdr:rowOff>9720</xdr:rowOff>
    </xdr:to>
    <xdr:sp macro="" textlink="">
      <xdr:nvSpPr>
        <xdr:cNvPr id="41" name="TextBox 40">
          <a:hlinkClick xmlns:r="http://schemas.openxmlformats.org/officeDocument/2006/relationships" r:id="rId5" tooltip="مشاهده نتایج تحلیلی"/>
          <a:extLst>
            <a:ext uri="{FF2B5EF4-FFF2-40B4-BE49-F238E27FC236}">
              <a16:creationId xmlns:a16="http://schemas.microsoft.com/office/drawing/2014/main" id="{00000000-0008-0000-0000-000029000000}"/>
            </a:ext>
          </a:extLst>
        </xdr:cNvPr>
        <xdr:cNvSpPr txBox="1"/>
      </xdr:nvSpPr>
      <xdr:spPr>
        <a:xfrm>
          <a:off x="10023007170" y="6142653"/>
          <a:ext cx="1341295" cy="583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نتایج تحلیلی</a:t>
          </a:r>
        </a:p>
      </xdr:txBody>
    </xdr:sp>
    <xdr:clientData/>
  </xdr:twoCellAnchor>
  <xdr:twoCellAnchor editAs="oneCell">
    <xdr:from>
      <xdr:col>14</xdr:col>
      <xdr:colOff>356772</xdr:colOff>
      <xdr:row>5</xdr:row>
      <xdr:rowOff>54677</xdr:rowOff>
    </xdr:from>
    <xdr:to>
      <xdr:col>17</xdr:col>
      <xdr:colOff>329584</xdr:colOff>
      <xdr:row>8</xdr:row>
      <xdr:rowOff>38878</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3062482" y="2105468"/>
          <a:ext cx="2217991" cy="567364"/>
        </a:xfrm>
        <a:prstGeom prst="rect">
          <a:avLst/>
        </a:prstGeom>
      </xdr:spPr>
    </xdr:pic>
    <xdr:clientData/>
  </xdr:twoCellAnchor>
  <xdr:twoCellAnchor editAs="oneCell">
    <xdr:from>
      <xdr:col>9</xdr:col>
      <xdr:colOff>417934</xdr:colOff>
      <xdr:row>5</xdr:row>
      <xdr:rowOff>149460</xdr:rowOff>
    </xdr:from>
    <xdr:to>
      <xdr:col>13</xdr:col>
      <xdr:colOff>242986</xdr:colOff>
      <xdr:row>9</xdr:row>
      <xdr:rowOff>23901</xdr:rowOff>
    </xdr:to>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0024197473" y="2200251"/>
          <a:ext cx="2274338" cy="651992"/>
        </a:xfrm>
        <a:prstGeom prst="rect">
          <a:avLst/>
        </a:prstGeom>
      </xdr:spPr>
    </xdr:pic>
    <xdr:clientData/>
  </xdr:twoCellAnchor>
  <xdr:twoCellAnchor editAs="oneCell">
    <xdr:from>
      <xdr:col>9</xdr:col>
      <xdr:colOff>410351</xdr:colOff>
      <xdr:row>8</xdr:row>
      <xdr:rowOff>175441</xdr:rowOff>
    </xdr:from>
    <xdr:to>
      <xdr:col>13</xdr:col>
      <xdr:colOff>207715</xdr:colOff>
      <xdr:row>12</xdr:row>
      <xdr:rowOff>30527</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0024232744" y="2809395"/>
          <a:ext cx="2246650" cy="632637"/>
        </a:xfrm>
        <a:prstGeom prst="rect">
          <a:avLst/>
        </a:prstGeom>
      </xdr:spPr>
    </xdr:pic>
    <xdr:clientData/>
  </xdr:twoCellAnchor>
  <xdr:twoCellAnchor editAs="oneCell">
    <xdr:from>
      <xdr:col>14</xdr:col>
      <xdr:colOff>350591</xdr:colOff>
      <xdr:row>8</xdr:row>
      <xdr:rowOff>50575</xdr:rowOff>
    </xdr:from>
    <xdr:to>
      <xdr:col>17</xdr:col>
      <xdr:colOff>347579</xdr:colOff>
      <xdr:row>11</xdr:row>
      <xdr:rowOff>100049</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3044487" y="2684529"/>
          <a:ext cx="2242167" cy="632637"/>
        </a:xfrm>
        <a:prstGeom prst="rect">
          <a:avLst/>
        </a:prstGeom>
      </xdr:spPr>
    </xdr:pic>
    <xdr:clientData/>
  </xdr:twoCellAnchor>
  <xdr:twoCellAnchor editAs="oneCell">
    <xdr:from>
      <xdr:col>14</xdr:col>
      <xdr:colOff>367915</xdr:colOff>
      <xdr:row>11</xdr:row>
      <xdr:rowOff>147411</xdr:rowOff>
    </xdr:from>
    <xdr:to>
      <xdr:col>17</xdr:col>
      <xdr:colOff>340728</xdr:colOff>
      <xdr:row>15</xdr:row>
      <xdr:rowOff>21852</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3051338" y="3364528"/>
          <a:ext cx="2217992" cy="651992"/>
        </a:xfrm>
        <a:prstGeom prst="rect">
          <a:avLst/>
        </a:prstGeom>
      </xdr:spPr>
    </xdr:pic>
    <xdr:clientData/>
  </xdr:twoCellAnchor>
  <xdr:twoCellAnchor>
    <xdr:from>
      <xdr:col>1</xdr:col>
      <xdr:colOff>232761</xdr:colOff>
      <xdr:row>12</xdr:row>
      <xdr:rowOff>100557</xdr:rowOff>
    </xdr:from>
    <xdr:to>
      <xdr:col>4</xdr:col>
      <xdr:colOff>105205</xdr:colOff>
      <xdr:row>14</xdr:row>
      <xdr:rowOff>89963</xdr:rowOff>
    </xdr:to>
    <xdr:sp macro="" textlink="">
      <xdr:nvSpPr>
        <xdr:cNvPr id="87" name="TextBox 86">
          <a:hlinkClick xmlns:r="http://schemas.openxmlformats.org/officeDocument/2006/relationships" r:id="rId6" tooltip="تکمیل چک لیست سلامت مادر و نوزاد"/>
          <a:extLst>
            <a:ext uri="{FF2B5EF4-FFF2-40B4-BE49-F238E27FC236}">
              <a16:creationId xmlns:a16="http://schemas.microsoft.com/office/drawing/2014/main" id="{00000000-0008-0000-0000-000057000000}"/>
            </a:ext>
          </a:extLst>
        </xdr:cNvPr>
        <xdr:cNvSpPr txBox="1"/>
      </xdr:nvSpPr>
      <xdr:spPr>
        <a:xfrm flipH="1">
          <a:off x="11655254" y="3512062"/>
          <a:ext cx="1612215"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indent="0" algn="ctr" rtl="1"/>
          <a:r>
            <a:rPr lang="fa-IR" sz="1400" b="1">
              <a:ln>
                <a:solidFill>
                  <a:srgbClr val="FF0000"/>
                </a:solidFill>
              </a:ln>
              <a:solidFill>
                <a:schemeClr val="accent1">
                  <a:lumMod val="50000"/>
                </a:schemeClr>
              </a:solidFill>
              <a:latin typeface="+mn-lt"/>
              <a:ea typeface="+mn-ea"/>
              <a:cs typeface="B Titr" pitchFamily="2" charset="-78"/>
            </a:rPr>
            <a:t>اورژانس بیمارستانی </a:t>
          </a:r>
        </a:p>
      </xdr:txBody>
    </xdr:sp>
    <xdr:clientData/>
  </xdr:twoCellAnchor>
  <xdr:twoCellAnchor>
    <xdr:from>
      <xdr:col>1</xdr:col>
      <xdr:colOff>214502</xdr:colOff>
      <xdr:row>2</xdr:row>
      <xdr:rowOff>174949</xdr:rowOff>
    </xdr:from>
    <xdr:to>
      <xdr:col>3</xdr:col>
      <xdr:colOff>459340</xdr:colOff>
      <xdr:row>4</xdr:row>
      <xdr:rowOff>73499</xdr:rowOff>
    </xdr:to>
    <xdr:sp macro="" textlink="">
      <xdr:nvSpPr>
        <xdr:cNvPr id="109" name="TextBox 108">
          <a:hlinkClick xmlns:r="http://schemas.openxmlformats.org/officeDocument/2006/relationships" r:id="rId7" tooltip="شناسنامه بازدید"/>
          <a:extLst>
            <a:ext uri="{FF2B5EF4-FFF2-40B4-BE49-F238E27FC236}">
              <a16:creationId xmlns:a16="http://schemas.microsoft.com/office/drawing/2014/main" id="{00000000-0008-0000-0000-00006D000000}"/>
            </a:ext>
          </a:extLst>
        </xdr:cNvPr>
        <xdr:cNvSpPr txBox="1"/>
      </xdr:nvSpPr>
      <xdr:spPr>
        <a:xfrm flipH="1">
          <a:off x="11816247" y="1642577"/>
          <a:ext cx="1469481" cy="287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indent="0" algn="ctr" rtl="1"/>
          <a:r>
            <a:rPr lang="fa-IR" sz="1600" b="1">
              <a:ln>
                <a:solidFill>
                  <a:srgbClr val="FF0000"/>
                </a:solidFill>
              </a:ln>
              <a:solidFill>
                <a:schemeClr val="accent1">
                  <a:lumMod val="50000"/>
                </a:schemeClr>
              </a:solidFill>
              <a:latin typeface="+mn-lt"/>
              <a:ea typeface="+mn-ea"/>
              <a:cs typeface="B Titr" pitchFamily="2" charset="-78"/>
            </a:rPr>
            <a:t>شناسنامه بازدید</a:t>
          </a:r>
        </a:p>
      </xdr:txBody>
    </xdr:sp>
    <xdr:clientData/>
  </xdr:twoCellAnchor>
  <xdr:twoCellAnchor>
    <xdr:from>
      <xdr:col>10</xdr:col>
      <xdr:colOff>554665</xdr:colOff>
      <xdr:row>9</xdr:row>
      <xdr:rowOff>57922</xdr:rowOff>
    </xdr:from>
    <xdr:to>
      <xdr:col>13</xdr:col>
      <xdr:colOff>193216</xdr:colOff>
      <xdr:row>11</xdr:row>
      <xdr:rowOff>47329</xdr:rowOff>
    </xdr:to>
    <xdr:sp macro="" textlink="">
      <xdr:nvSpPr>
        <xdr:cNvPr id="128" name="TextBox 127">
          <a:hlinkClick xmlns:r="http://schemas.openxmlformats.org/officeDocument/2006/relationships" r:id="rId8" tooltip="تکمیل چک لیست بانک خون"/>
          <a:extLst>
            <a:ext uri="{FF2B5EF4-FFF2-40B4-BE49-F238E27FC236}">
              <a16:creationId xmlns:a16="http://schemas.microsoft.com/office/drawing/2014/main" id="{00000000-0008-0000-0000-000080000000}"/>
            </a:ext>
          </a:extLst>
        </xdr:cNvPr>
        <xdr:cNvSpPr txBox="1"/>
      </xdr:nvSpPr>
      <xdr:spPr>
        <a:xfrm flipH="1">
          <a:off x="6056350" y="2886264"/>
          <a:ext cx="1475516"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بانک خون</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editAs="oneCell">
    <xdr:from>
      <xdr:col>9</xdr:col>
      <xdr:colOff>83187</xdr:colOff>
      <xdr:row>25</xdr:row>
      <xdr:rowOff>189127</xdr:rowOff>
    </xdr:from>
    <xdr:to>
      <xdr:col>12</xdr:col>
      <xdr:colOff>338041</xdr:colOff>
      <xdr:row>29</xdr:row>
      <xdr:rowOff>155510</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 cstate="print">
          <a:grayscl/>
          <a:extLst>
            <a:ext uri="{28A0092B-C50C-407E-A947-70E740481C1C}">
              <a14:useLocalDpi xmlns:a14="http://schemas.microsoft.com/office/drawing/2010/main" val="0"/>
            </a:ext>
          </a:extLst>
        </a:blip>
        <a:stretch>
          <a:fillRect/>
        </a:stretch>
      </xdr:blipFill>
      <xdr:spPr>
        <a:xfrm flipV="1">
          <a:off x="10024714740" y="6127673"/>
          <a:ext cx="2091818" cy="743934"/>
        </a:xfrm>
        <a:prstGeom prst="rect">
          <a:avLst/>
        </a:prstGeom>
      </xdr:spPr>
    </xdr:pic>
    <xdr:clientData/>
  </xdr:twoCellAnchor>
  <xdr:twoCellAnchor>
    <xdr:from>
      <xdr:col>9</xdr:col>
      <xdr:colOff>222187</xdr:colOff>
      <xdr:row>27</xdr:row>
      <xdr:rowOff>15393</xdr:rowOff>
    </xdr:from>
    <xdr:to>
      <xdr:col>12</xdr:col>
      <xdr:colOff>403161</xdr:colOff>
      <xdr:row>28</xdr:row>
      <xdr:rowOff>109086</xdr:rowOff>
    </xdr:to>
    <xdr:sp macro="" textlink="">
      <xdr:nvSpPr>
        <xdr:cNvPr id="40" name="TextBox 39">
          <a:hlinkClick xmlns:r="http://schemas.openxmlformats.org/officeDocument/2006/relationships" r:id="rId9" tooltip="مشاهده کارنامه نظارت جامع"/>
          <a:extLst>
            <a:ext uri="{FF2B5EF4-FFF2-40B4-BE49-F238E27FC236}">
              <a16:creationId xmlns:a16="http://schemas.microsoft.com/office/drawing/2014/main" id="{00000000-0008-0000-0000-000028000000}"/>
            </a:ext>
          </a:extLst>
        </xdr:cNvPr>
        <xdr:cNvSpPr txBox="1"/>
      </xdr:nvSpPr>
      <xdr:spPr>
        <a:xfrm>
          <a:off x="10024649620" y="6342714"/>
          <a:ext cx="2017938" cy="288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کارنامه نظارت جامع</a:t>
          </a:r>
        </a:p>
      </xdr:txBody>
    </xdr:sp>
    <xdr:clientData/>
  </xdr:twoCellAnchor>
  <xdr:twoCellAnchor editAs="oneCell">
    <xdr:from>
      <xdr:col>14</xdr:col>
      <xdr:colOff>373583</xdr:colOff>
      <xdr:row>14</xdr:row>
      <xdr:rowOff>145309</xdr:rowOff>
    </xdr:from>
    <xdr:to>
      <xdr:col>17</xdr:col>
      <xdr:colOff>369336</xdr:colOff>
      <xdr:row>18</xdr:row>
      <xdr:rowOff>395</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0021213623" y="3945590"/>
          <a:ext cx="2240932" cy="632637"/>
        </a:xfrm>
        <a:prstGeom prst="rect">
          <a:avLst/>
        </a:prstGeom>
      </xdr:spPr>
    </xdr:pic>
    <xdr:clientData/>
  </xdr:twoCellAnchor>
  <xdr:twoCellAnchor editAs="oneCell">
    <xdr:from>
      <xdr:col>0</xdr:col>
      <xdr:colOff>76783</xdr:colOff>
      <xdr:row>1</xdr:row>
      <xdr:rowOff>223546</xdr:rowOff>
    </xdr:from>
    <xdr:to>
      <xdr:col>2</xdr:col>
      <xdr:colOff>181558</xdr:colOff>
      <xdr:row>1</xdr:row>
      <xdr:rowOff>1096541</xdr:rowOff>
    </xdr:to>
    <xdr:pic>
      <xdr:nvPicPr>
        <xdr:cNvPr id="117" name="Picture 116" descr="Image result for ‫آرم دانشگاه علوم پزشکی تبریز‬‎">
          <a:hlinkClick xmlns:r="http://schemas.openxmlformats.org/officeDocument/2006/relationships" r:id="rId3" tooltip="تهیه و تنظیم: مدیریت نظارت و اعتباربخشی معاونت درمان دانشگاه علوم پزشکی تبریز"/>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12298136" y="223546"/>
          <a:ext cx="1329418" cy="872995"/>
        </a:xfrm>
        <a:prstGeom prst="rect">
          <a:avLst/>
        </a:prstGeom>
        <a:solidFill>
          <a:schemeClr val="accent1">
            <a:lumMod val="20000"/>
            <a:lumOff val="80000"/>
          </a:schemeClr>
        </a:solidFill>
        <a:ln>
          <a:noFill/>
        </a:ln>
      </xdr:spPr>
    </xdr:pic>
    <xdr:clientData/>
  </xdr:twoCellAnchor>
  <xdr:twoCellAnchor>
    <xdr:from>
      <xdr:col>0</xdr:col>
      <xdr:colOff>340688</xdr:colOff>
      <xdr:row>12</xdr:row>
      <xdr:rowOff>14567</xdr:rowOff>
    </xdr:from>
    <xdr:to>
      <xdr:col>1</xdr:col>
      <xdr:colOff>291582</xdr:colOff>
      <xdr:row>15</xdr:row>
      <xdr:rowOff>71717</xdr:rowOff>
    </xdr:to>
    <xdr:sp macro="" textlink="">
      <xdr:nvSpPr>
        <xdr:cNvPr id="134" name="Oval 133">
          <a:extLst>
            <a:ext uri="{FF2B5EF4-FFF2-40B4-BE49-F238E27FC236}">
              <a16:creationId xmlns:a16="http://schemas.microsoft.com/office/drawing/2014/main" id="{00000000-0008-0000-0000-000086000000}"/>
            </a:ext>
          </a:extLst>
        </xdr:cNvPr>
        <xdr:cNvSpPr/>
      </xdr:nvSpPr>
      <xdr:spPr>
        <a:xfrm>
          <a:off x="10031399541" y="3426072"/>
          <a:ext cx="563215"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3</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5</xdr:col>
      <xdr:colOff>62518</xdr:colOff>
      <xdr:row>5</xdr:row>
      <xdr:rowOff>138051</xdr:rowOff>
    </xdr:from>
    <xdr:to>
      <xdr:col>6</xdr:col>
      <xdr:colOff>110142</xdr:colOff>
      <xdr:row>9</xdr:row>
      <xdr:rowOff>813</xdr:rowOff>
    </xdr:to>
    <xdr:sp macro="" textlink="">
      <xdr:nvSpPr>
        <xdr:cNvPr id="141" name="Oval 140">
          <a:extLst>
            <a:ext uri="{FF2B5EF4-FFF2-40B4-BE49-F238E27FC236}">
              <a16:creationId xmlns:a16="http://schemas.microsoft.com/office/drawing/2014/main" id="{00000000-0008-0000-0000-00008D000000}"/>
            </a:ext>
          </a:extLst>
        </xdr:cNvPr>
        <xdr:cNvSpPr/>
      </xdr:nvSpPr>
      <xdr:spPr>
        <a:xfrm>
          <a:off x="10425674" y="2188842"/>
          <a:ext cx="659946"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7</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5</xdr:col>
      <xdr:colOff>48957</xdr:colOff>
      <xdr:row>8</xdr:row>
      <xdr:rowOff>146625</xdr:rowOff>
    </xdr:from>
    <xdr:to>
      <xdr:col>6</xdr:col>
      <xdr:colOff>96581</xdr:colOff>
      <xdr:row>12</xdr:row>
      <xdr:rowOff>13275</xdr:rowOff>
    </xdr:to>
    <xdr:sp macro="" textlink="">
      <xdr:nvSpPr>
        <xdr:cNvPr id="143" name="Oval 142">
          <a:extLst>
            <a:ext uri="{FF2B5EF4-FFF2-40B4-BE49-F238E27FC236}">
              <a16:creationId xmlns:a16="http://schemas.microsoft.com/office/drawing/2014/main" id="{00000000-0008-0000-0000-00008F000000}"/>
            </a:ext>
          </a:extLst>
        </xdr:cNvPr>
        <xdr:cNvSpPr/>
      </xdr:nvSpPr>
      <xdr:spPr>
        <a:xfrm>
          <a:off x="10028630128" y="2780579"/>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8</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5</xdr:col>
      <xdr:colOff>76240</xdr:colOff>
      <xdr:row>11</xdr:row>
      <xdr:rowOff>190682</xdr:rowOff>
    </xdr:from>
    <xdr:to>
      <xdr:col>6</xdr:col>
      <xdr:colOff>131068</xdr:colOff>
      <xdr:row>15</xdr:row>
      <xdr:rowOff>53444</xdr:rowOff>
    </xdr:to>
    <xdr:sp macro="" textlink="">
      <xdr:nvSpPr>
        <xdr:cNvPr id="144" name="Oval 143">
          <a:extLst>
            <a:ext uri="{FF2B5EF4-FFF2-40B4-BE49-F238E27FC236}">
              <a16:creationId xmlns:a16="http://schemas.microsoft.com/office/drawing/2014/main" id="{00000000-0008-0000-0000-000090000000}"/>
            </a:ext>
          </a:extLst>
        </xdr:cNvPr>
        <xdr:cNvSpPr/>
      </xdr:nvSpPr>
      <xdr:spPr>
        <a:xfrm>
          <a:off x="10028595641" y="3407799"/>
          <a:ext cx="667150"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9</a:t>
          </a:r>
          <a:endParaRPr lang="en-US" sz="2800">
            <a:ln>
              <a:solidFill>
                <a:srgbClr val="FF0000"/>
              </a:solidFill>
            </a:ln>
            <a:solidFill>
              <a:srgbClr val="7030A0"/>
            </a:solidFill>
            <a:cs typeface="B Titr" panose="00000700000000000000" pitchFamily="2" charset="-78"/>
          </a:endParaRPr>
        </a:p>
      </xdr:txBody>
    </xdr:sp>
    <xdr:clientData/>
  </xdr:twoCellAnchor>
  <xdr:twoCellAnchor>
    <xdr:from>
      <xdr:col>4</xdr:col>
      <xdr:colOff>583259</xdr:colOff>
      <xdr:row>15</xdr:row>
      <xdr:rowOff>20343</xdr:rowOff>
    </xdr:from>
    <xdr:to>
      <xdr:col>6</xdr:col>
      <xdr:colOff>25767</xdr:colOff>
      <xdr:row>18</xdr:row>
      <xdr:rowOff>77492</xdr:rowOff>
    </xdr:to>
    <xdr:sp macro="" textlink="">
      <xdr:nvSpPr>
        <xdr:cNvPr id="147" name="Oval 146">
          <a:extLst>
            <a:ext uri="{FF2B5EF4-FFF2-40B4-BE49-F238E27FC236}">
              <a16:creationId xmlns:a16="http://schemas.microsoft.com/office/drawing/2014/main" id="{00000000-0008-0000-0000-000093000000}"/>
            </a:ext>
          </a:extLst>
        </xdr:cNvPr>
        <xdr:cNvSpPr/>
      </xdr:nvSpPr>
      <xdr:spPr>
        <a:xfrm>
          <a:off x="10028700942" y="4015011"/>
          <a:ext cx="667151"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10</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14</xdr:col>
      <xdr:colOff>514666</xdr:colOff>
      <xdr:row>4</xdr:row>
      <xdr:rowOff>167058</xdr:rowOff>
    </xdr:from>
    <xdr:to>
      <xdr:col>15</xdr:col>
      <xdr:colOff>562291</xdr:colOff>
      <xdr:row>8</xdr:row>
      <xdr:rowOff>33708</xdr:rowOff>
    </xdr:to>
    <xdr:sp macro="" textlink="">
      <xdr:nvSpPr>
        <xdr:cNvPr id="151" name="Oval 150">
          <a:extLst>
            <a:ext uri="{FF2B5EF4-FFF2-40B4-BE49-F238E27FC236}">
              <a16:creationId xmlns:a16="http://schemas.microsoft.com/office/drawing/2014/main" id="{00000000-0008-0000-0000-000097000000}"/>
            </a:ext>
          </a:extLst>
        </xdr:cNvPr>
        <xdr:cNvSpPr/>
      </xdr:nvSpPr>
      <xdr:spPr>
        <a:xfrm>
          <a:off x="4462632" y="2023461"/>
          <a:ext cx="659947"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19</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14</xdr:col>
      <xdr:colOff>504678</xdr:colOff>
      <xdr:row>8</xdr:row>
      <xdr:rowOff>50209</xdr:rowOff>
    </xdr:from>
    <xdr:to>
      <xdr:col>15</xdr:col>
      <xdr:colOff>552303</xdr:colOff>
      <xdr:row>11</xdr:row>
      <xdr:rowOff>107359</xdr:rowOff>
    </xdr:to>
    <xdr:sp macro="" textlink="">
      <xdr:nvSpPr>
        <xdr:cNvPr id="152" name="Oval 151">
          <a:extLst>
            <a:ext uri="{FF2B5EF4-FFF2-40B4-BE49-F238E27FC236}">
              <a16:creationId xmlns:a16="http://schemas.microsoft.com/office/drawing/2014/main" id="{00000000-0008-0000-0000-000098000000}"/>
            </a:ext>
          </a:extLst>
        </xdr:cNvPr>
        <xdr:cNvSpPr/>
      </xdr:nvSpPr>
      <xdr:spPr>
        <a:xfrm>
          <a:off x="4472620" y="2684163"/>
          <a:ext cx="659947"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20</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14</xdr:col>
      <xdr:colOff>521132</xdr:colOff>
      <xdr:row>11</xdr:row>
      <xdr:rowOff>120075</xdr:rowOff>
    </xdr:from>
    <xdr:to>
      <xdr:col>15</xdr:col>
      <xdr:colOff>568756</xdr:colOff>
      <xdr:row>14</xdr:row>
      <xdr:rowOff>181112</xdr:rowOff>
    </xdr:to>
    <xdr:sp macro="" textlink="">
      <xdr:nvSpPr>
        <xdr:cNvPr id="158" name="Oval 157">
          <a:extLst>
            <a:ext uri="{FF2B5EF4-FFF2-40B4-BE49-F238E27FC236}">
              <a16:creationId xmlns:a16="http://schemas.microsoft.com/office/drawing/2014/main" id="{00000000-0008-0000-0000-00009E000000}"/>
            </a:ext>
          </a:extLst>
        </xdr:cNvPr>
        <xdr:cNvSpPr/>
      </xdr:nvSpPr>
      <xdr:spPr>
        <a:xfrm>
          <a:off x="4456167" y="3337192"/>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21</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17</xdr:col>
      <xdr:colOff>238125</xdr:colOff>
      <xdr:row>0</xdr:row>
      <xdr:rowOff>0</xdr:rowOff>
    </xdr:from>
    <xdr:to>
      <xdr:col>22</xdr:col>
      <xdr:colOff>219075</xdr:colOff>
      <xdr:row>1</xdr:row>
      <xdr:rowOff>1156607</xdr:rowOff>
    </xdr:to>
    <xdr:sp macro="" textlink="">
      <xdr:nvSpPr>
        <xdr:cNvPr id="3" name="Up Ribbon 2">
          <a:extLst>
            <a:ext uri="{FF2B5EF4-FFF2-40B4-BE49-F238E27FC236}">
              <a16:creationId xmlns:a16="http://schemas.microsoft.com/office/drawing/2014/main" id="{00000000-0008-0000-0000-000003000000}"/>
            </a:ext>
          </a:extLst>
        </xdr:cNvPr>
        <xdr:cNvSpPr/>
      </xdr:nvSpPr>
      <xdr:spPr>
        <a:xfrm>
          <a:off x="111384" y="0"/>
          <a:ext cx="3042558" cy="1156607"/>
        </a:xfrm>
        <a:prstGeom prst="ribbon2">
          <a:avLst>
            <a:gd name="adj1" fmla="val 16667"/>
            <a:gd name="adj2" fmla="val 68045"/>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endParaRPr lang="en-US" sz="1800">
            <a:solidFill>
              <a:srgbClr val="92D050"/>
            </a:solidFill>
            <a:cs typeface="B Titr" panose="00000700000000000000" pitchFamily="2" charset="-78"/>
          </a:endParaRPr>
        </a:p>
      </xdr:txBody>
    </xdr:sp>
    <xdr:clientData/>
  </xdr:twoCellAnchor>
  <xdr:twoCellAnchor editAs="oneCell">
    <xdr:from>
      <xdr:col>18</xdr:col>
      <xdr:colOff>46264</xdr:colOff>
      <xdr:row>1</xdr:row>
      <xdr:rowOff>204107</xdr:rowOff>
    </xdr:from>
    <xdr:to>
      <xdr:col>21</xdr:col>
      <xdr:colOff>534760</xdr:colOff>
      <xdr:row>1</xdr:row>
      <xdr:rowOff>1000902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1"/>
        <a:stretch>
          <a:fillRect/>
        </a:stretch>
      </xdr:blipFill>
      <xdr:spPr>
        <a:xfrm>
          <a:off x="408021" y="204107"/>
          <a:ext cx="2325460" cy="796795"/>
        </a:xfrm>
        <a:prstGeom prst="rect">
          <a:avLst/>
        </a:prstGeom>
      </xdr:spPr>
    </xdr:pic>
    <xdr:clientData/>
  </xdr:twoCellAnchor>
  <xdr:twoCellAnchor>
    <xdr:from>
      <xdr:col>1</xdr:col>
      <xdr:colOff>328881</xdr:colOff>
      <xdr:row>9</xdr:row>
      <xdr:rowOff>31147</xdr:rowOff>
    </xdr:from>
    <xdr:to>
      <xdr:col>4</xdr:col>
      <xdr:colOff>61904</xdr:colOff>
      <xdr:row>11</xdr:row>
      <xdr:rowOff>16666</xdr:rowOff>
    </xdr:to>
    <xdr:sp macro="" textlink="">
      <xdr:nvSpPr>
        <xdr:cNvPr id="81" name="TextBox 80">
          <a:hlinkClick xmlns:r="http://schemas.openxmlformats.org/officeDocument/2006/relationships" r:id="rId12" tooltip="تکمیل چک لیست بهبود کیفیت"/>
          <a:extLst>
            <a:ext uri="{FF2B5EF4-FFF2-40B4-BE49-F238E27FC236}">
              <a16:creationId xmlns:a16="http://schemas.microsoft.com/office/drawing/2014/main" id="{00000000-0008-0000-0000-000051000000}"/>
            </a:ext>
          </a:extLst>
        </xdr:cNvPr>
        <xdr:cNvSpPr txBox="1"/>
      </xdr:nvSpPr>
      <xdr:spPr>
        <a:xfrm flipH="1">
          <a:off x="11698555" y="2859489"/>
          <a:ext cx="1472794" cy="374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indent="0" algn="ctr" rtl="1"/>
          <a:r>
            <a:rPr lang="fa-IR" sz="1600" b="1">
              <a:ln>
                <a:solidFill>
                  <a:srgbClr val="FF0000"/>
                </a:solidFill>
              </a:ln>
              <a:solidFill>
                <a:schemeClr val="accent1">
                  <a:lumMod val="50000"/>
                </a:schemeClr>
              </a:solidFill>
              <a:latin typeface="+mn-lt"/>
              <a:ea typeface="+mn-ea"/>
              <a:cs typeface="B Titr" pitchFamily="2" charset="-78"/>
            </a:rPr>
            <a:t>کنترل عفونت </a:t>
          </a:r>
        </a:p>
      </xdr:txBody>
    </xdr:sp>
    <xdr:clientData/>
  </xdr:twoCellAnchor>
  <xdr:twoCellAnchor>
    <xdr:from>
      <xdr:col>6</xdr:col>
      <xdr:colOff>7463</xdr:colOff>
      <xdr:row>9</xdr:row>
      <xdr:rowOff>88182</xdr:rowOff>
    </xdr:from>
    <xdr:to>
      <xdr:col>8</xdr:col>
      <xdr:colOff>255614</xdr:colOff>
      <xdr:row>11</xdr:row>
      <xdr:rowOff>77589</xdr:rowOff>
    </xdr:to>
    <xdr:sp macro="" textlink="">
      <xdr:nvSpPr>
        <xdr:cNvPr id="83" name="TextBox 82">
          <a:hlinkClick xmlns:r="http://schemas.openxmlformats.org/officeDocument/2006/relationships" r:id="rId13" tooltip="تکمیل چک لیست کودکان 59-1 ماهه"/>
          <a:extLst>
            <a:ext uri="{FF2B5EF4-FFF2-40B4-BE49-F238E27FC236}">
              <a16:creationId xmlns:a16="http://schemas.microsoft.com/office/drawing/2014/main" id="{00000000-0008-0000-0000-000053000000}"/>
            </a:ext>
          </a:extLst>
        </xdr:cNvPr>
        <xdr:cNvSpPr txBox="1"/>
      </xdr:nvSpPr>
      <xdr:spPr>
        <a:xfrm flipH="1">
          <a:off x="9055559" y="2916524"/>
          <a:ext cx="1472794"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400" b="1">
              <a:ln>
                <a:solidFill>
                  <a:srgbClr val="FF0000"/>
                </a:solidFill>
              </a:ln>
              <a:solidFill>
                <a:schemeClr val="accent1">
                  <a:lumMod val="50000"/>
                </a:schemeClr>
              </a:solidFill>
              <a:latin typeface="+mn-lt"/>
              <a:ea typeface="+mn-ea"/>
              <a:cs typeface="B Titr" pitchFamily="2" charset="-78"/>
            </a:rPr>
            <a:t>کودکان 59-1 ماهه </a:t>
          </a:r>
        </a:p>
      </xdr:txBody>
    </xdr:sp>
    <xdr:clientData/>
  </xdr:twoCellAnchor>
  <xdr:twoCellAnchor>
    <xdr:from>
      <xdr:col>0</xdr:col>
      <xdr:colOff>404190</xdr:colOff>
      <xdr:row>5</xdr:row>
      <xdr:rowOff>110526</xdr:rowOff>
    </xdr:from>
    <xdr:to>
      <xdr:col>1</xdr:col>
      <xdr:colOff>451815</xdr:colOff>
      <xdr:row>8</xdr:row>
      <xdr:rowOff>171564</xdr:rowOff>
    </xdr:to>
    <xdr:sp macro="" textlink="">
      <xdr:nvSpPr>
        <xdr:cNvPr id="118" name="Oval 117">
          <a:extLst>
            <a:ext uri="{FF2B5EF4-FFF2-40B4-BE49-F238E27FC236}">
              <a16:creationId xmlns:a16="http://schemas.microsoft.com/office/drawing/2014/main" id="{00000000-0008-0000-0000-000076000000}"/>
            </a:ext>
          </a:extLst>
        </xdr:cNvPr>
        <xdr:cNvSpPr/>
      </xdr:nvSpPr>
      <xdr:spPr>
        <a:xfrm>
          <a:off x="13048415" y="2161317"/>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0</xdr:col>
      <xdr:colOff>312496</xdr:colOff>
      <xdr:row>8</xdr:row>
      <xdr:rowOff>155374</xdr:rowOff>
    </xdr:from>
    <xdr:to>
      <xdr:col>1</xdr:col>
      <xdr:colOff>360121</xdr:colOff>
      <xdr:row>12</xdr:row>
      <xdr:rowOff>22024</xdr:rowOff>
    </xdr:to>
    <xdr:sp macro="" textlink="">
      <xdr:nvSpPr>
        <xdr:cNvPr id="127" name="Oval 126">
          <a:extLst>
            <a:ext uri="{FF2B5EF4-FFF2-40B4-BE49-F238E27FC236}">
              <a16:creationId xmlns:a16="http://schemas.microsoft.com/office/drawing/2014/main" id="{00000000-0008-0000-0000-00007F000000}"/>
            </a:ext>
          </a:extLst>
        </xdr:cNvPr>
        <xdr:cNvSpPr/>
      </xdr:nvSpPr>
      <xdr:spPr>
        <a:xfrm>
          <a:off x="13140109" y="2789328"/>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0</xdr:col>
      <xdr:colOff>223935</xdr:colOff>
      <xdr:row>15</xdr:row>
      <xdr:rowOff>50403</xdr:rowOff>
    </xdr:from>
    <xdr:to>
      <xdr:col>1</xdr:col>
      <xdr:colOff>271560</xdr:colOff>
      <xdr:row>18</xdr:row>
      <xdr:rowOff>111440</xdr:rowOff>
    </xdr:to>
    <xdr:sp macro="" textlink="">
      <xdr:nvSpPr>
        <xdr:cNvPr id="130" name="Oval 129">
          <a:extLst>
            <a:ext uri="{FF2B5EF4-FFF2-40B4-BE49-F238E27FC236}">
              <a16:creationId xmlns:a16="http://schemas.microsoft.com/office/drawing/2014/main" id="{00000000-0008-0000-0000-000082000000}"/>
            </a:ext>
          </a:extLst>
        </xdr:cNvPr>
        <xdr:cNvSpPr/>
      </xdr:nvSpPr>
      <xdr:spPr>
        <a:xfrm>
          <a:off x="10031419563" y="4045071"/>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4</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15</xdr:col>
      <xdr:colOff>497555</xdr:colOff>
      <xdr:row>5</xdr:row>
      <xdr:rowOff>91411</xdr:rowOff>
    </xdr:from>
    <xdr:to>
      <xdr:col>17</xdr:col>
      <xdr:colOff>341382</xdr:colOff>
      <xdr:row>7</xdr:row>
      <xdr:rowOff>80819</xdr:rowOff>
    </xdr:to>
    <xdr:sp macro="" textlink="">
      <xdr:nvSpPr>
        <xdr:cNvPr id="102" name="TextBox 101">
          <a:hlinkClick xmlns:r="http://schemas.openxmlformats.org/officeDocument/2006/relationships" r:id="rId14" tooltip="تکمیل چک لیست تجهیزات پزشکی"/>
          <a:extLst>
            <a:ext uri="{FF2B5EF4-FFF2-40B4-BE49-F238E27FC236}">
              <a16:creationId xmlns:a16="http://schemas.microsoft.com/office/drawing/2014/main" id="{00000000-0008-0000-0000-000066000000}"/>
            </a:ext>
          </a:extLst>
        </xdr:cNvPr>
        <xdr:cNvSpPr txBox="1"/>
      </xdr:nvSpPr>
      <xdr:spPr>
        <a:xfrm flipH="1">
          <a:off x="3050684" y="2142202"/>
          <a:ext cx="1476684" cy="3781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تجهیزات پزشکی</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xdr:from>
      <xdr:col>15</xdr:col>
      <xdr:colOff>282525</xdr:colOff>
      <xdr:row>8</xdr:row>
      <xdr:rowOff>154289</xdr:rowOff>
    </xdr:from>
    <xdr:to>
      <xdr:col>17</xdr:col>
      <xdr:colOff>534566</xdr:colOff>
      <xdr:row>10</xdr:row>
      <xdr:rowOff>143694</xdr:rowOff>
    </xdr:to>
    <xdr:sp macro="" textlink="">
      <xdr:nvSpPr>
        <xdr:cNvPr id="103" name="TextBox 102">
          <a:hlinkClick xmlns:r="http://schemas.openxmlformats.org/officeDocument/2006/relationships" r:id="rId15" tooltip="تکمیل چک لیست ملزومات پزشکی"/>
          <a:extLst>
            <a:ext uri="{FF2B5EF4-FFF2-40B4-BE49-F238E27FC236}">
              <a16:creationId xmlns:a16="http://schemas.microsoft.com/office/drawing/2014/main" id="{00000000-0008-0000-0000-000067000000}"/>
            </a:ext>
          </a:extLst>
        </xdr:cNvPr>
        <xdr:cNvSpPr txBox="1"/>
      </xdr:nvSpPr>
      <xdr:spPr>
        <a:xfrm flipH="1">
          <a:off x="2857500" y="2788243"/>
          <a:ext cx="1884898"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ملزومات پزشکی</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editAs="oneCell">
    <xdr:from>
      <xdr:col>18</xdr:col>
      <xdr:colOff>427653</xdr:colOff>
      <xdr:row>4</xdr:row>
      <xdr:rowOff>184669</xdr:rowOff>
    </xdr:from>
    <xdr:to>
      <xdr:col>22</xdr:col>
      <xdr:colOff>143099</xdr:colOff>
      <xdr:row>8</xdr:row>
      <xdr:rowOff>39755</xdr:rowOff>
    </xdr:to>
    <xdr:pic>
      <xdr:nvPicPr>
        <xdr:cNvPr id="62" name="Picture 61">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87360" y="2041072"/>
          <a:ext cx="2164732" cy="632637"/>
        </a:xfrm>
        <a:prstGeom prst="rect">
          <a:avLst/>
        </a:prstGeom>
      </xdr:spPr>
    </xdr:pic>
    <xdr:clientData/>
  </xdr:twoCellAnchor>
  <xdr:twoCellAnchor>
    <xdr:from>
      <xdr:col>18</xdr:col>
      <xdr:colOff>599912</xdr:colOff>
      <xdr:row>4</xdr:row>
      <xdr:rowOff>184668</xdr:rowOff>
    </xdr:from>
    <xdr:to>
      <xdr:col>20</xdr:col>
      <xdr:colOff>35214</xdr:colOff>
      <xdr:row>8</xdr:row>
      <xdr:rowOff>47431</xdr:rowOff>
    </xdr:to>
    <xdr:sp macro="" textlink="">
      <xdr:nvSpPr>
        <xdr:cNvPr id="76" name="Oval 75">
          <a:extLst>
            <a:ext uri="{FF2B5EF4-FFF2-40B4-BE49-F238E27FC236}">
              <a16:creationId xmlns:a16="http://schemas.microsoft.com/office/drawing/2014/main" id="{00000000-0008-0000-0000-0000A6000000}"/>
            </a:ext>
          </a:extLst>
        </xdr:cNvPr>
        <xdr:cNvSpPr/>
      </xdr:nvSpPr>
      <xdr:spPr>
        <a:xfrm>
          <a:off x="1519888" y="2041071"/>
          <a:ext cx="659945" cy="64031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25</a:t>
          </a:r>
          <a:endParaRPr lang="en-US" sz="2400">
            <a:ln>
              <a:solidFill>
                <a:srgbClr val="FF0000"/>
              </a:solidFill>
            </a:ln>
            <a:solidFill>
              <a:srgbClr val="7030A0"/>
            </a:solidFill>
            <a:cs typeface="B Titr" panose="00000700000000000000" pitchFamily="2" charset="-78"/>
          </a:endParaRPr>
        </a:p>
      </xdr:txBody>
    </xdr:sp>
    <xdr:clientData/>
  </xdr:twoCellAnchor>
  <xdr:twoCellAnchor editAs="oneCell">
    <xdr:from>
      <xdr:col>18</xdr:col>
      <xdr:colOff>437373</xdr:colOff>
      <xdr:row>7</xdr:row>
      <xdr:rowOff>184669</xdr:rowOff>
    </xdr:from>
    <xdr:to>
      <xdr:col>22</xdr:col>
      <xdr:colOff>152819</xdr:colOff>
      <xdr:row>11</xdr:row>
      <xdr:rowOff>39755</xdr:rowOff>
    </xdr:to>
    <xdr:pic>
      <xdr:nvPicPr>
        <xdr:cNvPr id="64" name="Picture 63">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77640" y="2624235"/>
          <a:ext cx="2164732" cy="632637"/>
        </a:xfrm>
        <a:prstGeom prst="rect">
          <a:avLst/>
        </a:prstGeom>
      </xdr:spPr>
    </xdr:pic>
    <xdr:clientData/>
  </xdr:twoCellAnchor>
  <xdr:twoCellAnchor>
    <xdr:from>
      <xdr:col>18</xdr:col>
      <xdr:colOff>561033</xdr:colOff>
      <xdr:row>8</xdr:row>
      <xdr:rowOff>1</xdr:rowOff>
    </xdr:from>
    <xdr:to>
      <xdr:col>19</xdr:col>
      <xdr:colOff>608656</xdr:colOff>
      <xdr:row>11</xdr:row>
      <xdr:rowOff>57152</xdr:rowOff>
    </xdr:to>
    <xdr:sp macro="" textlink="">
      <xdr:nvSpPr>
        <xdr:cNvPr id="75" name="Oval 74">
          <a:extLst>
            <a:ext uri="{FF2B5EF4-FFF2-40B4-BE49-F238E27FC236}">
              <a16:creationId xmlns:a16="http://schemas.microsoft.com/office/drawing/2014/main" id="{00000000-0008-0000-0000-0000A6000000}"/>
            </a:ext>
          </a:extLst>
        </xdr:cNvPr>
        <xdr:cNvSpPr/>
      </xdr:nvSpPr>
      <xdr:spPr>
        <a:xfrm>
          <a:off x="1558767" y="2633955"/>
          <a:ext cx="659945" cy="64031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26</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xdr:col>
      <xdr:colOff>416021</xdr:colOff>
      <xdr:row>6</xdr:row>
      <xdr:rowOff>5177</xdr:rowOff>
    </xdr:from>
    <xdr:to>
      <xdr:col>4</xdr:col>
      <xdr:colOff>149044</xdr:colOff>
      <xdr:row>7</xdr:row>
      <xdr:rowOff>188971</xdr:rowOff>
    </xdr:to>
    <xdr:sp macro="" textlink="">
      <xdr:nvSpPr>
        <xdr:cNvPr id="84" name="TextBox 83">
          <a:hlinkClick xmlns:r="http://schemas.openxmlformats.org/officeDocument/2006/relationships" r:id="rId16"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11611415" y="2250356"/>
          <a:ext cx="14727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600" b="1">
              <a:ln>
                <a:solidFill>
                  <a:srgbClr val="FF0000"/>
                </a:solidFill>
              </a:ln>
              <a:solidFill>
                <a:schemeClr val="accent1">
                  <a:lumMod val="50000"/>
                </a:schemeClr>
              </a:solidFill>
              <a:cs typeface="B Titr" pitchFamily="2" charset="-78"/>
            </a:rPr>
            <a:t>ایمنی بیمار</a:t>
          </a:r>
        </a:p>
      </xdr:txBody>
    </xdr:sp>
    <xdr:clientData/>
  </xdr:twoCellAnchor>
  <xdr:twoCellAnchor>
    <xdr:from>
      <xdr:col>5</xdr:col>
      <xdr:colOff>495688</xdr:colOff>
      <xdr:row>6</xdr:row>
      <xdr:rowOff>19439</xdr:rowOff>
    </xdr:from>
    <xdr:to>
      <xdr:col>8</xdr:col>
      <xdr:colOff>270938</xdr:colOff>
      <xdr:row>8</xdr:row>
      <xdr:rowOff>8846</xdr:rowOff>
    </xdr:to>
    <xdr:sp macro="" textlink="">
      <xdr:nvSpPr>
        <xdr:cNvPr id="89" name="TextBox 88">
          <a:hlinkClick xmlns:r="http://schemas.openxmlformats.org/officeDocument/2006/relationships" r:id="rId17" tooltip="تکمیل چک لیست سلامت مادر و نوزاد"/>
          <a:extLst>
            <a:ext uri="{FF2B5EF4-FFF2-40B4-BE49-F238E27FC236}">
              <a16:creationId xmlns:a16="http://schemas.microsoft.com/office/drawing/2014/main" id="{00000000-0008-0000-0000-000057000000}"/>
            </a:ext>
          </a:extLst>
        </xdr:cNvPr>
        <xdr:cNvSpPr txBox="1"/>
      </xdr:nvSpPr>
      <xdr:spPr>
        <a:xfrm flipH="1">
          <a:off x="9040235" y="2264618"/>
          <a:ext cx="1612215"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600" b="1">
              <a:ln>
                <a:solidFill>
                  <a:srgbClr val="FF0000"/>
                </a:solidFill>
              </a:ln>
              <a:solidFill>
                <a:schemeClr val="accent1">
                  <a:lumMod val="50000"/>
                </a:schemeClr>
              </a:solidFill>
              <a:latin typeface="+mn-lt"/>
              <a:ea typeface="+mn-ea"/>
              <a:cs typeface="B Titr" pitchFamily="2" charset="-78"/>
            </a:rPr>
            <a:t>سلامت مادر و نوزاد</a:t>
          </a:r>
        </a:p>
      </xdr:txBody>
    </xdr:sp>
    <xdr:clientData/>
  </xdr:twoCellAnchor>
  <xdr:twoCellAnchor editAs="oneCell">
    <xdr:from>
      <xdr:col>0</xdr:col>
      <xdr:colOff>106913</xdr:colOff>
      <xdr:row>18</xdr:row>
      <xdr:rowOff>77754</xdr:rowOff>
    </xdr:from>
    <xdr:to>
      <xdr:col>3</xdr:col>
      <xdr:colOff>487941</xdr:colOff>
      <xdr:row>21</xdr:row>
      <xdr:rowOff>146583</xdr:rowOff>
    </xdr:to>
    <xdr:pic>
      <xdr:nvPicPr>
        <xdr:cNvPr id="92" name="Picture 9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1787646" y="4655586"/>
          <a:ext cx="2217992" cy="651992"/>
        </a:xfrm>
        <a:prstGeom prst="rect">
          <a:avLst/>
        </a:prstGeom>
      </xdr:spPr>
    </xdr:pic>
    <xdr:clientData/>
  </xdr:twoCellAnchor>
  <xdr:twoCellAnchor editAs="oneCell">
    <xdr:from>
      <xdr:col>4</xdr:col>
      <xdr:colOff>497661</xdr:colOff>
      <xdr:row>18</xdr:row>
      <xdr:rowOff>77754</xdr:rowOff>
    </xdr:from>
    <xdr:to>
      <xdr:col>8</xdr:col>
      <xdr:colOff>266367</xdr:colOff>
      <xdr:row>21</xdr:row>
      <xdr:rowOff>146583</xdr:rowOff>
    </xdr:to>
    <xdr:pic>
      <xdr:nvPicPr>
        <xdr:cNvPr id="94" name="Picture 93">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044806" y="4655586"/>
          <a:ext cx="2217992" cy="651992"/>
        </a:xfrm>
        <a:prstGeom prst="rect">
          <a:avLst/>
        </a:prstGeom>
      </xdr:spPr>
    </xdr:pic>
    <xdr:clientData/>
  </xdr:twoCellAnchor>
  <xdr:twoCellAnchor editAs="oneCell">
    <xdr:from>
      <xdr:col>0</xdr:col>
      <xdr:colOff>138044</xdr:colOff>
      <xdr:row>21</xdr:row>
      <xdr:rowOff>106913</xdr:rowOff>
    </xdr:from>
    <xdr:to>
      <xdr:col>4</xdr:col>
      <xdr:colOff>3944</xdr:colOff>
      <xdr:row>24</xdr:row>
      <xdr:rowOff>175742</xdr:rowOff>
    </xdr:to>
    <xdr:pic>
      <xdr:nvPicPr>
        <xdr:cNvPr id="96" name="Picture 95">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1756515" y="5267908"/>
          <a:ext cx="2217992" cy="651992"/>
        </a:xfrm>
        <a:prstGeom prst="rect">
          <a:avLst/>
        </a:prstGeom>
      </xdr:spPr>
    </xdr:pic>
    <xdr:clientData/>
  </xdr:twoCellAnchor>
  <xdr:twoCellAnchor>
    <xdr:from>
      <xdr:col>0</xdr:col>
      <xdr:colOff>253315</xdr:colOff>
      <xdr:row>18</xdr:row>
      <xdr:rowOff>69785</xdr:rowOff>
    </xdr:from>
    <xdr:to>
      <xdr:col>1</xdr:col>
      <xdr:colOff>300940</xdr:colOff>
      <xdr:row>21</xdr:row>
      <xdr:rowOff>130823</xdr:rowOff>
    </xdr:to>
    <xdr:sp macro="" textlink="">
      <xdr:nvSpPr>
        <xdr:cNvPr id="100" name="Oval 99">
          <a:extLst>
            <a:ext uri="{FF2B5EF4-FFF2-40B4-BE49-F238E27FC236}">
              <a16:creationId xmlns:a16="http://schemas.microsoft.com/office/drawing/2014/main" id="{00000000-0008-0000-0000-000082000000}"/>
            </a:ext>
          </a:extLst>
        </xdr:cNvPr>
        <xdr:cNvSpPr/>
      </xdr:nvSpPr>
      <xdr:spPr>
        <a:xfrm>
          <a:off x="10031390183" y="4647617"/>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5</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0</xdr:col>
      <xdr:colOff>272531</xdr:colOff>
      <xdr:row>21</xdr:row>
      <xdr:rowOff>108273</xdr:rowOff>
    </xdr:from>
    <xdr:to>
      <xdr:col>1</xdr:col>
      <xdr:colOff>320156</xdr:colOff>
      <xdr:row>24</xdr:row>
      <xdr:rowOff>169311</xdr:rowOff>
    </xdr:to>
    <xdr:sp macro="" textlink="">
      <xdr:nvSpPr>
        <xdr:cNvPr id="105" name="Oval 104">
          <a:extLst>
            <a:ext uri="{FF2B5EF4-FFF2-40B4-BE49-F238E27FC236}">
              <a16:creationId xmlns:a16="http://schemas.microsoft.com/office/drawing/2014/main" id="{00000000-0008-0000-0000-000082000000}"/>
            </a:ext>
          </a:extLst>
        </xdr:cNvPr>
        <xdr:cNvSpPr/>
      </xdr:nvSpPr>
      <xdr:spPr>
        <a:xfrm>
          <a:off x="10031370967" y="5269268"/>
          <a:ext cx="659946"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6</a:t>
          </a:r>
          <a:endParaRPr lang="en-US" sz="2400">
            <a:ln>
              <a:solidFill>
                <a:srgbClr val="FF0000"/>
              </a:solidFill>
            </a:ln>
            <a:solidFill>
              <a:srgbClr val="7030A0"/>
            </a:solidFill>
            <a:cs typeface="B Titr" panose="00000700000000000000" pitchFamily="2" charset="-78"/>
          </a:endParaRPr>
        </a:p>
      </xdr:txBody>
    </xdr:sp>
    <xdr:clientData/>
  </xdr:twoCellAnchor>
  <xdr:twoCellAnchor editAs="oneCell">
    <xdr:from>
      <xdr:col>4</xdr:col>
      <xdr:colOff>466530</xdr:colOff>
      <xdr:row>21</xdr:row>
      <xdr:rowOff>145790</xdr:rowOff>
    </xdr:from>
    <xdr:to>
      <xdr:col>8</xdr:col>
      <xdr:colOff>235236</xdr:colOff>
      <xdr:row>25</xdr:row>
      <xdr:rowOff>20231</xdr:rowOff>
    </xdr:to>
    <xdr:pic>
      <xdr:nvPicPr>
        <xdr:cNvPr id="114" name="Picture 113">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075937" y="5306785"/>
          <a:ext cx="2217992" cy="651992"/>
        </a:xfrm>
        <a:prstGeom prst="rect">
          <a:avLst/>
        </a:prstGeom>
      </xdr:spPr>
    </xdr:pic>
    <xdr:clientData/>
  </xdr:twoCellAnchor>
  <xdr:twoCellAnchor>
    <xdr:from>
      <xdr:col>6</xdr:col>
      <xdr:colOff>13662</xdr:colOff>
      <xdr:row>12</xdr:row>
      <xdr:rowOff>97193</xdr:rowOff>
    </xdr:from>
    <xdr:to>
      <xdr:col>8</xdr:col>
      <xdr:colOff>254018</xdr:colOff>
      <xdr:row>14</xdr:row>
      <xdr:rowOff>97311</xdr:rowOff>
    </xdr:to>
    <xdr:sp macro="" textlink="">
      <xdr:nvSpPr>
        <xdr:cNvPr id="115" name="TextBox 114">
          <a:hlinkClick xmlns:r="http://schemas.openxmlformats.org/officeDocument/2006/relationships" r:id="rId18" tooltip="تکمیل چک لیست پرتو پزشکی"/>
          <a:extLst>
            <a:ext uri="{FF2B5EF4-FFF2-40B4-BE49-F238E27FC236}">
              <a16:creationId xmlns:a16="http://schemas.microsoft.com/office/drawing/2014/main" id="{00000000-0008-0000-0000-0000A5000000}"/>
            </a:ext>
          </a:extLst>
        </xdr:cNvPr>
        <xdr:cNvSpPr txBox="1"/>
      </xdr:nvSpPr>
      <xdr:spPr>
        <a:xfrm flipH="1">
          <a:off x="9057155" y="3508698"/>
          <a:ext cx="1464999" cy="3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400" b="1">
              <a:ln>
                <a:solidFill>
                  <a:srgbClr val="FF0000"/>
                </a:solidFill>
              </a:ln>
              <a:solidFill>
                <a:schemeClr val="accent1">
                  <a:lumMod val="50000"/>
                </a:schemeClr>
              </a:solidFill>
              <a:latin typeface="+mn-lt"/>
              <a:ea typeface="+mn-ea"/>
              <a:cs typeface="B Titr" pitchFamily="2" charset="-78"/>
            </a:rPr>
            <a:t>مدیریت پرستاری </a:t>
          </a:r>
          <a:endParaRPr lang="en-US" sz="14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xdr:from>
      <xdr:col>5</xdr:col>
      <xdr:colOff>536538</xdr:colOff>
      <xdr:row>15</xdr:row>
      <xdr:rowOff>106914</xdr:rowOff>
    </xdr:from>
    <xdr:to>
      <xdr:col>8</xdr:col>
      <xdr:colOff>164572</xdr:colOff>
      <xdr:row>17</xdr:row>
      <xdr:rowOff>107032</xdr:rowOff>
    </xdr:to>
    <xdr:sp macro="" textlink="">
      <xdr:nvSpPr>
        <xdr:cNvPr id="119" name="TextBox 118">
          <a:hlinkClick xmlns:r="http://schemas.openxmlformats.org/officeDocument/2006/relationships" r:id="rId19" tooltip="تکمیل چک لیست پرتو پزشکی"/>
          <a:extLst>
            <a:ext uri="{FF2B5EF4-FFF2-40B4-BE49-F238E27FC236}">
              <a16:creationId xmlns:a16="http://schemas.microsoft.com/office/drawing/2014/main" id="{00000000-0008-0000-0000-0000A5000000}"/>
            </a:ext>
          </a:extLst>
        </xdr:cNvPr>
        <xdr:cNvSpPr txBox="1"/>
      </xdr:nvSpPr>
      <xdr:spPr>
        <a:xfrm flipH="1">
          <a:off x="9146601" y="4101582"/>
          <a:ext cx="1464999" cy="3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400" b="1">
              <a:ln>
                <a:solidFill>
                  <a:srgbClr val="FF0000"/>
                </a:solidFill>
              </a:ln>
              <a:solidFill>
                <a:schemeClr val="accent1">
                  <a:lumMod val="50000"/>
                </a:schemeClr>
              </a:solidFill>
              <a:latin typeface="+mn-lt"/>
              <a:ea typeface="+mn-ea"/>
              <a:cs typeface="B Titr" pitchFamily="2" charset="-78"/>
            </a:rPr>
            <a:t>مراقبت پرستاری </a:t>
          </a:r>
          <a:endParaRPr lang="en-US" sz="14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xdr:from>
      <xdr:col>4</xdr:col>
      <xdr:colOff>606546</xdr:colOff>
      <xdr:row>18</xdr:row>
      <xdr:rowOff>58316</xdr:rowOff>
    </xdr:from>
    <xdr:to>
      <xdr:col>6</xdr:col>
      <xdr:colOff>49054</xdr:colOff>
      <xdr:row>21</xdr:row>
      <xdr:rowOff>115466</xdr:rowOff>
    </xdr:to>
    <xdr:sp macro="" textlink="">
      <xdr:nvSpPr>
        <xdr:cNvPr id="120" name="Oval 119">
          <a:extLst>
            <a:ext uri="{FF2B5EF4-FFF2-40B4-BE49-F238E27FC236}">
              <a16:creationId xmlns:a16="http://schemas.microsoft.com/office/drawing/2014/main" id="{00000000-0008-0000-0000-000094000000}"/>
            </a:ext>
          </a:extLst>
        </xdr:cNvPr>
        <xdr:cNvSpPr/>
      </xdr:nvSpPr>
      <xdr:spPr>
        <a:xfrm>
          <a:off x="10028677655" y="4636148"/>
          <a:ext cx="667151" cy="64031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11</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4</xdr:col>
      <xdr:colOff>603603</xdr:colOff>
      <xdr:row>21</xdr:row>
      <xdr:rowOff>146762</xdr:rowOff>
    </xdr:from>
    <xdr:to>
      <xdr:col>6</xdr:col>
      <xdr:colOff>46111</xdr:colOff>
      <xdr:row>25</xdr:row>
      <xdr:rowOff>13412</xdr:rowOff>
    </xdr:to>
    <xdr:sp macro="" textlink="">
      <xdr:nvSpPr>
        <xdr:cNvPr id="121" name="Oval 120">
          <a:extLst>
            <a:ext uri="{FF2B5EF4-FFF2-40B4-BE49-F238E27FC236}">
              <a16:creationId xmlns:a16="http://schemas.microsoft.com/office/drawing/2014/main" id="{00000000-0008-0000-0000-000096000000}"/>
            </a:ext>
          </a:extLst>
        </xdr:cNvPr>
        <xdr:cNvSpPr/>
      </xdr:nvSpPr>
      <xdr:spPr>
        <a:xfrm>
          <a:off x="10028680598" y="5307757"/>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12</a:t>
          </a:r>
          <a:endParaRPr lang="en-US" sz="2400">
            <a:ln>
              <a:solidFill>
                <a:srgbClr val="FF0000"/>
              </a:solidFill>
            </a:ln>
            <a:solidFill>
              <a:srgbClr val="7030A0"/>
            </a:solidFill>
            <a:cs typeface="B Titr" panose="00000700000000000000" pitchFamily="2" charset="-78"/>
          </a:endParaRPr>
        </a:p>
      </xdr:txBody>
    </xdr:sp>
    <xdr:clientData/>
  </xdr:twoCellAnchor>
  <xdr:twoCellAnchor editAs="oneCell">
    <xdr:from>
      <xdr:col>9</xdr:col>
      <xdr:colOff>408213</xdr:colOff>
      <xdr:row>18</xdr:row>
      <xdr:rowOff>38877</xdr:rowOff>
    </xdr:from>
    <xdr:to>
      <xdr:col>13</xdr:col>
      <xdr:colOff>181402</xdr:colOff>
      <xdr:row>21</xdr:row>
      <xdr:rowOff>107706</xdr:rowOff>
    </xdr:to>
    <xdr:pic>
      <xdr:nvPicPr>
        <xdr:cNvPr id="123" name="Picture 122">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068164" y="4616709"/>
          <a:ext cx="2222475" cy="651992"/>
        </a:xfrm>
        <a:prstGeom prst="rect">
          <a:avLst/>
        </a:prstGeom>
      </xdr:spPr>
    </xdr:pic>
    <xdr:clientData/>
  </xdr:twoCellAnchor>
  <xdr:twoCellAnchor editAs="oneCell">
    <xdr:from>
      <xdr:col>9</xdr:col>
      <xdr:colOff>379056</xdr:colOff>
      <xdr:row>21</xdr:row>
      <xdr:rowOff>126352</xdr:rowOff>
    </xdr:from>
    <xdr:to>
      <xdr:col>13</xdr:col>
      <xdr:colOff>152245</xdr:colOff>
      <xdr:row>25</xdr:row>
      <xdr:rowOff>793</xdr:rowOff>
    </xdr:to>
    <xdr:pic>
      <xdr:nvPicPr>
        <xdr:cNvPr id="124" name="Picture 123">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097321" y="5287347"/>
          <a:ext cx="2222475" cy="651992"/>
        </a:xfrm>
        <a:prstGeom prst="rect">
          <a:avLst/>
        </a:prstGeom>
      </xdr:spPr>
    </xdr:pic>
    <xdr:clientData/>
  </xdr:twoCellAnchor>
  <xdr:twoCellAnchor>
    <xdr:from>
      <xdr:col>9</xdr:col>
      <xdr:colOff>539897</xdr:colOff>
      <xdr:row>5</xdr:row>
      <xdr:rowOff>130021</xdr:rowOff>
    </xdr:from>
    <xdr:to>
      <xdr:col>10</xdr:col>
      <xdr:colOff>594727</xdr:colOff>
      <xdr:row>8</xdr:row>
      <xdr:rowOff>191059</xdr:rowOff>
    </xdr:to>
    <xdr:sp macro="" textlink="">
      <xdr:nvSpPr>
        <xdr:cNvPr id="131" name="Oval 130">
          <a:extLst>
            <a:ext uri="{FF2B5EF4-FFF2-40B4-BE49-F238E27FC236}">
              <a16:creationId xmlns:a16="http://schemas.microsoft.com/office/drawing/2014/main" id="{00000000-0008-0000-0000-000096000000}"/>
            </a:ext>
          </a:extLst>
        </xdr:cNvPr>
        <xdr:cNvSpPr/>
      </xdr:nvSpPr>
      <xdr:spPr>
        <a:xfrm>
          <a:off x="10025682697" y="2180812"/>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13</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9</xdr:col>
      <xdr:colOff>538174</xdr:colOff>
      <xdr:row>9</xdr:row>
      <xdr:rowOff>10212</xdr:rowOff>
    </xdr:from>
    <xdr:to>
      <xdr:col>10</xdr:col>
      <xdr:colOff>593004</xdr:colOff>
      <xdr:row>12</xdr:row>
      <xdr:rowOff>71250</xdr:rowOff>
    </xdr:to>
    <xdr:sp macro="" textlink="">
      <xdr:nvSpPr>
        <xdr:cNvPr id="132" name="Oval 131">
          <a:extLst>
            <a:ext uri="{FF2B5EF4-FFF2-40B4-BE49-F238E27FC236}">
              <a16:creationId xmlns:a16="http://schemas.microsoft.com/office/drawing/2014/main" id="{00000000-0008-0000-0000-000096000000}"/>
            </a:ext>
          </a:extLst>
        </xdr:cNvPr>
        <xdr:cNvSpPr/>
      </xdr:nvSpPr>
      <xdr:spPr>
        <a:xfrm>
          <a:off x="10025684420" y="2838554"/>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14</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9</xdr:col>
      <xdr:colOff>567572</xdr:colOff>
      <xdr:row>12</xdr:row>
      <xdr:rowOff>34529</xdr:rowOff>
    </xdr:from>
    <xdr:to>
      <xdr:col>11</xdr:col>
      <xdr:colOff>10080</xdr:colOff>
      <xdr:row>15</xdr:row>
      <xdr:rowOff>95567</xdr:rowOff>
    </xdr:to>
    <xdr:sp macro="" textlink="">
      <xdr:nvSpPr>
        <xdr:cNvPr id="133" name="Oval 132">
          <a:extLst>
            <a:ext uri="{FF2B5EF4-FFF2-40B4-BE49-F238E27FC236}">
              <a16:creationId xmlns:a16="http://schemas.microsoft.com/office/drawing/2014/main" id="{00000000-0008-0000-0000-000096000000}"/>
            </a:ext>
          </a:extLst>
        </xdr:cNvPr>
        <xdr:cNvSpPr/>
      </xdr:nvSpPr>
      <xdr:spPr>
        <a:xfrm>
          <a:off x="10025655022" y="3446034"/>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15</a:t>
          </a:r>
          <a:endParaRPr lang="en-US" sz="2800">
            <a:ln>
              <a:solidFill>
                <a:srgbClr val="FF0000"/>
              </a:solidFill>
            </a:ln>
            <a:solidFill>
              <a:srgbClr val="7030A0"/>
            </a:solidFill>
            <a:cs typeface="B Titr" panose="00000700000000000000" pitchFamily="2" charset="-78"/>
          </a:endParaRPr>
        </a:p>
      </xdr:txBody>
    </xdr:sp>
    <xdr:clientData/>
  </xdr:twoCellAnchor>
  <xdr:twoCellAnchor>
    <xdr:from>
      <xdr:col>9</xdr:col>
      <xdr:colOff>548786</xdr:colOff>
      <xdr:row>15</xdr:row>
      <xdr:rowOff>21289</xdr:rowOff>
    </xdr:from>
    <xdr:to>
      <xdr:col>10</xdr:col>
      <xdr:colOff>603616</xdr:colOff>
      <xdr:row>18</xdr:row>
      <xdr:rowOff>82326</xdr:rowOff>
    </xdr:to>
    <xdr:sp macro="" textlink="">
      <xdr:nvSpPr>
        <xdr:cNvPr id="136" name="Oval 135">
          <a:extLst>
            <a:ext uri="{FF2B5EF4-FFF2-40B4-BE49-F238E27FC236}">
              <a16:creationId xmlns:a16="http://schemas.microsoft.com/office/drawing/2014/main" id="{00000000-0008-0000-0000-000096000000}"/>
            </a:ext>
          </a:extLst>
        </xdr:cNvPr>
        <xdr:cNvSpPr/>
      </xdr:nvSpPr>
      <xdr:spPr>
        <a:xfrm>
          <a:off x="10025673808" y="4015957"/>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16</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5</xdr:col>
      <xdr:colOff>369339</xdr:colOff>
      <xdr:row>18</xdr:row>
      <xdr:rowOff>168899</xdr:rowOff>
    </xdr:from>
    <xdr:to>
      <xdr:col>8</xdr:col>
      <xdr:colOff>340178</xdr:colOff>
      <xdr:row>20</xdr:row>
      <xdr:rowOff>158305</xdr:rowOff>
    </xdr:to>
    <xdr:sp macro="" textlink="">
      <xdr:nvSpPr>
        <xdr:cNvPr id="146" name="TextBox 145">
          <a:hlinkClick xmlns:r="http://schemas.openxmlformats.org/officeDocument/2006/relationships" r:id="rId20"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8970995" y="4746731"/>
          <a:ext cx="180780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400" b="1">
              <a:ln>
                <a:solidFill>
                  <a:srgbClr val="FF0000"/>
                </a:solidFill>
              </a:ln>
              <a:solidFill>
                <a:schemeClr val="accent1">
                  <a:lumMod val="50000"/>
                </a:schemeClr>
              </a:solidFill>
              <a:latin typeface="+mn-lt"/>
              <a:ea typeface="+mn-ea"/>
              <a:cs typeface="B Titr" pitchFamily="2" charset="-78"/>
            </a:rPr>
            <a:t>آموزش و پیگیری بیماران </a:t>
          </a:r>
        </a:p>
      </xdr:txBody>
    </xdr:sp>
    <xdr:clientData/>
  </xdr:twoCellAnchor>
  <xdr:twoCellAnchor>
    <xdr:from>
      <xdr:col>5</xdr:col>
      <xdr:colOff>388778</xdr:colOff>
      <xdr:row>22</xdr:row>
      <xdr:rowOff>29651</xdr:rowOff>
    </xdr:from>
    <xdr:to>
      <xdr:col>8</xdr:col>
      <xdr:colOff>261480</xdr:colOff>
      <xdr:row>24</xdr:row>
      <xdr:rowOff>19057</xdr:rowOff>
    </xdr:to>
    <xdr:sp macro="" textlink="">
      <xdr:nvSpPr>
        <xdr:cNvPr id="149" name="TextBox 148">
          <a:hlinkClick xmlns:r="http://schemas.openxmlformats.org/officeDocument/2006/relationships" r:id="rId21"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9049693" y="5385034"/>
          <a:ext cx="1709667"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400" b="1">
              <a:ln>
                <a:solidFill>
                  <a:srgbClr val="FF0000"/>
                </a:solidFill>
              </a:ln>
              <a:solidFill>
                <a:schemeClr val="accent1">
                  <a:lumMod val="50000"/>
                </a:schemeClr>
              </a:solidFill>
              <a:latin typeface="+mn-lt"/>
              <a:ea typeface="+mn-ea"/>
              <a:cs typeface="B Titr" pitchFamily="2" charset="-78"/>
            </a:rPr>
            <a:t>تغذیه و رژیم درمانی </a:t>
          </a:r>
        </a:p>
      </xdr:txBody>
    </xdr:sp>
    <xdr:clientData/>
  </xdr:twoCellAnchor>
  <xdr:twoCellAnchor>
    <xdr:from>
      <xdr:col>10</xdr:col>
      <xdr:colOff>599063</xdr:colOff>
      <xdr:row>6</xdr:row>
      <xdr:rowOff>33750</xdr:rowOff>
    </xdr:from>
    <xdr:to>
      <xdr:col>13</xdr:col>
      <xdr:colOff>234892</xdr:colOff>
      <xdr:row>8</xdr:row>
      <xdr:rowOff>23156</xdr:rowOff>
    </xdr:to>
    <xdr:sp macro="" textlink="">
      <xdr:nvSpPr>
        <xdr:cNvPr id="153" name="TextBox 152">
          <a:hlinkClick xmlns:r="http://schemas.openxmlformats.org/officeDocument/2006/relationships" r:id="rId22"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6014674" y="2278929"/>
          <a:ext cx="14727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indent="0" algn="ctr" rtl="1"/>
          <a:r>
            <a:rPr lang="fa-IR" sz="1600" b="1">
              <a:ln>
                <a:solidFill>
                  <a:srgbClr val="FF0000"/>
                </a:solidFill>
              </a:ln>
              <a:solidFill>
                <a:schemeClr val="accent1">
                  <a:lumMod val="50000"/>
                </a:schemeClr>
              </a:solidFill>
              <a:latin typeface="+mn-lt"/>
              <a:ea typeface="+mn-ea"/>
              <a:cs typeface="B Titr" pitchFamily="2" charset="-78"/>
            </a:rPr>
            <a:t>پرتو پزشکی </a:t>
          </a:r>
        </a:p>
      </xdr:txBody>
    </xdr:sp>
    <xdr:clientData/>
  </xdr:twoCellAnchor>
  <xdr:twoCellAnchor>
    <xdr:from>
      <xdr:col>9</xdr:col>
      <xdr:colOff>578537</xdr:colOff>
      <xdr:row>18</xdr:row>
      <xdr:rowOff>29936</xdr:rowOff>
    </xdr:from>
    <xdr:to>
      <xdr:col>11</xdr:col>
      <xdr:colOff>13840</xdr:colOff>
      <xdr:row>21</xdr:row>
      <xdr:rowOff>87087</xdr:rowOff>
    </xdr:to>
    <xdr:sp macro="" textlink="">
      <xdr:nvSpPr>
        <xdr:cNvPr id="160" name="Oval 159">
          <a:extLst>
            <a:ext uri="{FF2B5EF4-FFF2-40B4-BE49-F238E27FC236}">
              <a16:creationId xmlns:a16="http://schemas.microsoft.com/office/drawing/2014/main" id="{00000000-0008-0000-0000-0000A6000000}"/>
            </a:ext>
          </a:extLst>
        </xdr:cNvPr>
        <xdr:cNvSpPr/>
      </xdr:nvSpPr>
      <xdr:spPr>
        <a:xfrm>
          <a:off x="10025651262" y="4607768"/>
          <a:ext cx="659946" cy="64031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17</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9</xdr:col>
      <xdr:colOff>550740</xdr:colOff>
      <xdr:row>21</xdr:row>
      <xdr:rowOff>99333</xdr:rowOff>
    </xdr:from>
    <xdr:to>
      <xdr:col>10</xdr:col>
      <xdr:colOff>598365</xdr:colOff>
      <xdr:row>24</xdr:row>
      <xdr:rowOff>156484</xdr:rowOff>
    </xdr:to>
    <xdr:sp macro="" textlink="">
      <xdr:nvSpPr>
        <xdr:cNvPr id="161" name="Oval 160">
          <a:extLst>
            <a:ext uri="{FF2B5EF4-FFF2-40B4-BE49-F238E27FC236}">
              <a16:creationId xmlns:a16="http://schemas.microsoft.com/office/drawing/2014/main" id="{00000000-0008-0000-0000-0000A6000000}"/>
            </a:ext>
          </a:extLst>
        </xdr:cNvPr>
        <xdr:cNvSpPr/>
      </xdr:nvSpPr>
      <xdr:spPr>
        <a:xfrm>
          <a:off x="10025679059" y="5260328"/>
          <a:ext cx="659946" cy="64031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18</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14</xdr:col>
      <xdr:colOff>515126</xdr:colOff>
      <xdr:row>14</xdr:row>
      <xdr:rowOff>184669</xdr:rowOff>
    </xdr:from>
    <xdr:to>
      <xdr:col>15</xdr:col>
      <xdr:colOff>562750</xdr:colOff>
      <xdr:row>18</xdr:row>
      <xdr:rowOff>47432</xdr:rowOff>
    </xdr:to>
    <xdr:sp macro="" textlink="">
      <xdr:nvSpPr>
        <xdr:cNvPr id="163" name="Oval 162">
          <a:extLst>
            <a:ext uri="{FF2B5EF4-FFF2-40B4-BE49-F238E27FC236}">
              <a16:creationId xmlns:a16="http://schemas.microsoft.com/office/drawing/2014/main" id="{00000000-0008-0000-0000-0000A6000000}"/>
            </a:ext>
          </a:extLst>
        </xdr:cNvPr>
        <xdr:cNvSpPr/>
      </xdr:nvSpPr>
      <xdr:spPr>
        <a:xfrm>
          <a:off x="10022653066" y="3984950"/>
          <a:ext cx="659946" cy="64031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22</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10</xdr:col>
      <xdr:colOff>531300</xdr:colOff>
      <xdr:row>12</xdr:row>
      <xdr:rowOff>155511</xdr:rowOff>
    </xdr:from>
    <xdr:to>
      <xdr:col>13</xdr:col>
      <xdr:colOff>159334</xdr:colOff>
      <xdr:row>14</xdr:row>
      <xdr:rowOff>144916</xdr:rowOff>
    </xdr:to>
    <xdr:sp macro="" textlink="">
      <xdr:nvSpPr>
        <xdr:cNvPr id="167" name="TextBox 166">
          <a:hlinkClick xmlns:r="http://schemas.openxmlformats.org/officeDocument/2006/relationships" r:id="rId23" tooltip="تکمیل چک لیست آزمایشگاه تشخیص طبی"/>
          <a:extLst>
            <a:ext uri="{FF2B5EF4-FFF2-40B4-BE49-F238E27FC236}">
              <a16:creationId xmlns:a16="http://schemas.microsoft.com/office/drawing/2014/main" id="{00000000-0008-0000-0000-000081000000}"/>
            </a:ext>
          </a:extLst>
        </xdr:cNvPr>
        <xdr:cNvSpPr txBox="1"/>
      </xdr:nvSpPr>
      <xdr:spPr>
        <a:xfrm flipH="1">
          <a:off x="6090232" y="3567016"/>
          <a:ext cx="1464999"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آزمایشگاه</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xdr:from>
      <xdr:col>10</xdr:col>
      <xdr:colOff>375792</xdr:colOff>
      <xdr:row>15</xdr:row>
      <xdr:rowOff>126352</xdr:rowOff>
    </xdr:from>
    <xdr:to>
      <xdr:col>13</xdr:col>
      <xdr:colOff>404950</xdr:colOff>
      <xdr:row>17</xdr:row>
      <xdr:rowOff>115757</xdr:rowOff>
    </xdr:to>
    <xdr:sp macro="" textlink="">
      <xdr:nvSpPr>
        <xdr:cNvPr id="169" name="TextBox 168">
          <a:hlinkClick xmlns:r="http://schemas.openxmlformats.org/officeDocument/2006/relationships" r:id="rId24" tooltip="تکمیل چک لیست میکروب شناسی"/>
          <a:extLst>
            <a:ext uri="{FF2B5EF4-FFF2-40B4-BE49-F238E27FC236}">
              <a16:creationId xmlns:a16="http://schemas.microsoft.com/office/drawing/2014/main" id="{00000000-0008-0000-0000-000061000000}"/>
            </a:ext>
          </a:extLst>
        </xdr:cNvPr>
        <xdr:cNvSpPr txBox="1"/>
      </xdr:nvSpPr>
      <xdr:spPr>
        <a:xfrm flipH="1">
          <a:off x="5844616" y="4121020"/>
          <a:ext cx="1866123"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میکروب شناسی</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editAs="oneCell">
    <xdr:from>
      <xdr:col>14</xdr:col>
      <xdr:colOff>456813</xdr:colOff>
      <xdr:row>17</xdr:row>
      <xdr:rowOff>165231</xdr:rowOff>
    </xdr:from>
    <xdr:to>
      <xdr:col>17</xdr:col>
      <xdr:colOff>417934</xdr:colOff>
      <xdr:row>21</xdr:row>
      <xdr:rowOff>19440</xdr:rowOff>
    </xdr:to>
    <xdr:pic>
      <xdr:nvPicPr>
        <xdr:cNvPr id="170" name="Picture 16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2974132" y="4548675"/>
          <a:ext cx="2206300" cy="631760"/>
        </a:xfrm>
        <a:prstGeom prst="rect">
          <a:avLst/>
        </a:prstGeom>
      </xdr:spPr>
    </xdr:pic>
    <xdr:clientData/>
  </xdr:twoCellAnchor>
  <xdr:twoCellAnchor>
    <xdr:from>
      <xdr:col>14</xdr:col>
      <xdr:colOff>573444</xdr:colOff>
      <xdr:row>17</xdr:row>
      <xdr:rowOff>145792</xdr:rowOff>
    </xdr:from>
    <xdr:to>
      <xdr:col>16</xdr:col>
      <xdr:colOff>15952</xdr:colOff>
      <xdr:row>21</xdr:row>
      <xdr:rowOff>12442</xdr:rowOff>
    </xdr:to>
    <xdr:sp macro="" textlink="">
      <xdr:nvSpPr>
        <xdr:cNvPr id="172" name="Oval 171">
          <a:extLst>
            <a:ext uri="{FF2B5EF4-FFF2-40B4-BE49-F238E27FC236}">
              <a16:creationId xmlns:a16="http://schemas.microsoft.com/office/drawing/2014/main" id="{00000000-0008-0000-0000-000096000000}"/>
            </a:ext>
          </a:extLst>
        </xdr:cNvPr>
        <xdr:cNvSpPr/>
      </xdr:nvSpPr>
      <xdr:spPr>
        <a:xfrm>
          <a:off x="10022587543" y="4529236"/>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23</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10</xdr:col>
      <xdr:colOff>551687</xdr:colOff>
      <xdr:row>18</xdr:row>
      <xdr:rowOff>108890</xdr:rowOff>
    </xdr:from>
    <xdr:to>
      <xdr:col>13</xdr:col>
      <xdr:colOff>187516</xdr:colOff>
      <xdr:row>20</xdr:row>
      <xdr:rowOff>98296</xdr:rowOff>
    </xdr:to>
    <xdr:sp macro="" textlink="">
      <xdr:nvSpPr>
        <xdr:cNvPr id="174" name="TextBox 173">
          <a:hlinkClick xmlns:r="http://schemas.openxmlformats.org/officeDocument/2006/relationships" r:id="rId25"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6062050" y="4686722"/>
          <a:ext cx="14727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بهداشت محیط </a:t>
          </a:r>
        </a:p>
      </xdr:txBody>
    </xdr:sp>
    <xdr:clientData/>
  </xdr:twoCellAnchor>
  <xdr:twoCellAnchor>
    <xdr:from>
      <xdr:col>10</xdr:col>
      <xdr:colOff>522529</xdr:colOff>
      <xdr:row>22</xdr:row>
      <xdr:rowOff>11697</xdr:rowOff>
    </xdr:from>
    <xdr:to>
      <xdr:col>13</xdr:col>
      <xdr:colOff>150563</xdr:colOff>
      <xdr:row>24</xdr:row>
      <xdr:rowOff>1103</xdr:rowOff>
    </xdr:to>
    <xdr:sp macro="" textlink="">
      <xdr:nvSpPr>
        <xdr:cNvPr id="175" name="TextBox 174">
          <a:hlinkClick xmlns:r="http://schemas.openxmlformats.org/officeDocument/2006/relationships" r:id="rId26" tooltip="تکمیل چک لیست آزمایشگاه تشخیص طبی"/>
          <a:extLst>
            <a:ext uri="{FF2B5EF4-FFF2-40B4-BE49-F238E27FC236}">
              <a16:creationId xmlns:a16="http://schemas.microsoft.com/office/drawing/2014/main" id="{00000000-0008-0000-0000-000081000000}"/>
            </a:ext>
          </a:extLst>
        </xdr:cNvPr>
        <xdr:cNvSpPr txBox="1"/>
      </xdr:nvSpPr>
      <xdr:spPr>
        <a:xfrm flipH="1">
          <a:off x="6099003" y="5367080"/>
          <a:ext cx="1464999"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بهداشت حرفه ای </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editAs="oneCell">
    <xdr:from>
      <xdr:col>14</xdr:col>
      <xdr:colOff>447092</xdr:colOff>
      <xdr:row>21</xdr:row>
      <xdr:rowOff>87474</xdr:rowOff>
    </xdr:from>
    <xdr:to>
      <xdr:col>17</xdr:col>
      <xdr:colOff>408213</xdr:colOff>
      <xdr:row>24</xdr:row>
      <xdr:rowOff>136071</xdr:rowOff>
    </xdr:to>
    <xdr:pic>
      <xdr:nvPicPr>
        <xdr:cNvPr id="178" name="Picture 177">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2983853" y="5248469"/>
          <a:ext cx="2206300" cy="631760"/>
        </a:xfrm>
        <a:prstGeom prst="rect">
          <a:avLst/>
        </a:prstGeom>
      </xdr:spPr>
    </xdr:pic>
    <xdr:clientData/>
  </xdr:twoCellAnchor>
  <xdr:twoCellAnchor>
    <xdr:from>
      <xdr:col>15</xdr:col>
      <xdr:colOff>505408</xdr:colOff>
      <xdr:row>12</xdr:row>
      <xdr:rowOff>19441</xdr:rowOff>
    </xdr:from>
    <xdr:to>
      <xdr:col>17</xdr:col>
      <xdr:colOff>345345</xdr:colOff>
      <xdr:row>14</xdr:row>
      <xdr:rowOff>8846</xdr:rowOff>
    </xdr:to>
    <xdr:sp macro="" textlink="">
      <xdr:nvSpPr>
        <xdr:cNvPr id="179" name="TextBox 178">
          <a:hlinkClick xmlns:r="http://schemas.openxmlformats.org/officeDocument/2006/relationships" r:id="rId27"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3046721" y="3430946"/>
          <a:ext cx="14727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مدیریت دارویی</a:t>
          </a:r>
        </a:p>
      </xdr:txBody>
    </xdr:sp>
    <xdr:clientData/>
  </xdr:twoCellAnchor>
  <xdr:twoCellAnchor>
    <xdr:from>
      <xdr:col>15</xdr:col>
      <xdr:colOff>485968</xdr:colOff>
      <xdr:row>15</xdr:row>
      <xdr:rowOff>48597</xdr:rowOff>
    </xdr:from>
    <xdr:to>
      <xdr:col>17</xdr:col>
      <xdr:colOff>325905</xdr:colOff>
      <xdr:row>17</xdr:row>
      <xdr:rowOff>38002</xdr:rowOff>
    </xdr:to>
    <xdr:sp macro="" textlink="">
      <xdr:nvSpPr>
        <xdr:cNvPr id="180" name="TextBox 179">
          <a:hlinkClick xmlns:r="http://schemas.openxmlformats.org/officeDocument/2006/relationships" r:id="rId28" tooltip="تکمیل چک لیست ایمنی بیمار"/>
          <a:extLst>
            <a:ext uri="{FF2B5EF4-FFF2-40B4-BE49-F238E27FC236}">
              <a16:creationId xmlns:a16="http://schemas.microsoft.com/office/drawing/2014/main" id="{00000000-0008-0000-0000-00004D000000}"/>
            </a:ext>
          </a:extLst>
        </xdr:cNvPr>
        <xdr:cNvSpPr txBox="1"/>
      </xdr:nvSpPr>
      <xdr:spPr>
        <a:xfrm flipH="1">
          <a:off x="3066161" y="4043265"/>
          <a:ext cx="14727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200" b="1">
              <a:ln>
                <a:solidFill>
                  <a:srgbClr val="FF0000"/>
                </a:solidFill>
              </a:ln>
              <a:solidFill>
                <a:schemeClr val="accent1">
                  <a:lumMod val="50000"/>
                </a:schemeClr>
              </a:solidFill>
              <a:latin typeface="+mn-lt"/>
              <a:ea typeface="+mn-ea"/>
              <a:cs typeface="B Titr" pitchFamily="2" charset="-78"/>
            </a:rPr>
            <a:t>مدیریت حوادث وبلایا</a:t>
          </a:r>
        </a:p>
      </xdr:txBody>
    </xdr:sp>
    <xdr:clientData/>
  </xdr:twoCellAnchor>
  <xdr:twoCellAnchor>
    <xdr:from>
      <xdr:col>14</xdr:col>
      <xdr:colOff>602601</xdr:colOff>
      <xdr:row>21</xdr:row>
      <xdr:rowOff>48596</xdr:rowOff>
    </xdr:from>
    <xdr:to>
      <xdr:col>16</xdr:col>
      <xdr:colOff>45109</xdr:colOff>
      <xdr:row>24</xdr:row>
      <xdr:rowOff>109634</xdr:rowOff>
    </xdr:to>
    <xdr:sp macro="" textlink="">
      <xdr:nvSpPr>
        <xdr:cNvPr id="183" name="Oval 182">
          <a:extLst>
            <a:ext uri="{FF2B5EF4-FFF2-40B4-BE49-F238E27FC236}">
              <a16:creationId xmlns:a16="http://schemas.microsoft.com/office/drawing/2014/main" id="{00000000-0008-0000-0000-000096000000}"/>
            </a:ext>
          </a:extLst>
        </xdr:cNvPr>
        <xdr:cNvSpPr/>
      </xdr:nvSpPr>
      <xdr:spPr>
        <a:xfrm>
          <a:off x="4367493" y="5209591"/>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24</a:t>
          </a:r>
          <a:endParaRPr lang="en-US" sz="2400">
            <a:ln>
              <a:solidFill>
                <a:srgbClr val="FF0000"/>
              </a:solidFill>
            </a:ln>
            <a:solidFill>
              <a:srgbClr val="7030A0"/>
            </a:solidFill>
            <a:cs typeface="B Titr" panose="00000700000000000000" pitchFamily="2" charset="-78"/>
          </a:endParaRPr>
        </a:p>
      </xdr:txBody>
    </xdr:sp>
    <xdr:clientData/>
  </xdr:twoCellAnchor>
  <xdr:twoCellAnchor editAs="oneCell">
    <xdr:from>
      <xdr:col>18</xdr:col>
      <xdr:colOff>534568</xdr:colOff>
      <xdr:row>11</xdr:row>
      <xdr:rowOff>58315</xdr:rowOff>
    </xdr:from>
    <xdr:to>
      <xdr:col>22</xdr:col>
      <xdr:colOff>168535</xdr:colOff>
      <xdr:row>14</xdr:row>
      <xdr:rowOff>107788</xdr:rowOff>
    </xdr:to>
    <xdr:pic>
      <xdr:nvPicPr>
        <xdr:cNvPr id="190" name="Picture 189">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flipV="1">
          <a:off x="161924" y="3275432"/>
          <a:ext cx="2083253" cy="632637"/>
        </a:xfrm>
        <a:prstGeom prst="rect">
          <a:avLst/>
        </a:prstGeom>
      </xdr:spPr>
    </xdr:pic>
    <xdr:clientData/>
  </xdr:twoCellAnchor>
  <xdr:twoCellAnchor>
    <xdr:from>
      <xdr:col>19</xdr:col>
      <xdr:colOff>43909</xdr:colOff>
      <xdr:row>11</xdr:row>
      <xdr:rowOff>90917</xdr:rowOff>
    </xdr:from>
    <xdr:to>
      <xdr:col>20</xdr:col>
      <xdr:colOff>98739</xdr:colOff>
      <xdr:row>14</xdr:row>
      <xdr:rowOff>151954</xdr:rowOff>
    </xdr:to>
    <xdr:sp macro="" textlink="">
      <xdr:nvSpPr>
        <xdr:cNvPr id="194" name="Oval 193">
          <a:extLst>
            <a:ext uri="{FF2B5EF4-FFF2-40B4-BE49-F238E27FC236}">
              <a16:creationId xmlns:a16="http://schemas.microsoft.com/office/drawing/2014/main" id="{00000000-0008-0000-0000-000096000000}"/>
            </a:ext>
          </a:extLst>
        </xdr:cNvPr>
        <xdr:cNvSpPr/>
      </xdr:nvSpPr>
      <xdr:spPr>
        <a:xfrm>
          <a:off x="1456363" y="3308034"/>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27</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15</xdr:col>
      <xdr:colOff>549057</xdr:colOff>
      <xdr:row>18</xdr:row>
      <xdr:rowOff>40856</xdr:rowOff>
    </xdr:from>
    <xdr:to>
      <xdr:col>17</xdr:col>
      <xdr:colOff>490742</xdr:colOff>
      <xdr:row>20</xdr:row>
      <xdr:rowOff>30263</xdr:rowOff>
    </xdr:to>
    <xdr:sp macro="" textlink="">
      <xdr:nvSpPr>
        <xdr:cNvPr id="199" name="TextBox 198">
          <a:hlinkClick xmlns:r="http://schemas.openxmlformats.org/officeDocument/2006/relationships" r:id="rId29" tooltip="تکمیل چک لیست تاسیسات"/>
          <a:extLst>
            <a:ext uri="{FF2B5EF4-FFF2-40B4-BE49-F238E27FC236}">
              <a16:creationId xmlns:a16="http://schemas.microsoft.com/office/drawing/2014/main" id="{00000000-0008-0000-0000-000068000000}"/>
            </a:ext>
          </a:extLst>
        </xdr:cNvPr>
        <xdr:cNvSpPr txBox="1"/>
      </xdr:nvSpPr>
      <xdr:spPr>
        <a:xfrm flipH="1">
          <a:off x="2901324" y="4618688"/>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مددکاری </a:t>
          </a:r>
        </a:p>
      </xdr:txBody>
    </xdr:sp>
    <xdr:clientData/>
  </xdr:twoCellAnchor>
  <xdr:twoCellAnchor>
    <xdr:from>
      <xdr:col>15</xdr:col>
      <xdr:colOff>500461</xdr:colOff>
      <xdr:row>21</xdr:row>
      <xdr:rowOff>186648</xdr:rowOff>
    </xdr:from>
    <xdr:to>
      <xdr:col>17</xdr:col>
      <xdr:colOff>442146</xdr:colOff>
      <xdr:row>23</xdr:row>
      <xdr:rowOff>176055</xdr:rowOff>
    </xdr:to>
    <xdr:sp macro="" textlink="">
      <xdr:nvSpPr>
        <xdr:cNvPr id="201" name="TextBox 200">
          <a:hlinkClick xmlns:r="http://schemas.openxmlformats.org/officeDocument/2006/relationships" r:id="rId30" tooltip="تکمیل چک لیست تاسیسات"/>
          <a:extLst>
            <a:ext uri="{FF2B5EF4-FFF2-40B4-BE49-F238E27FC236}">
              <a16:creationId xmlns:a16="http://schemas.microsoft.com/office/drawing/2014/main" id="{00000000-0008-0000-0000-000068000000}"/>
            </a:ext>
          </a:extLst>
        </xdr:cNvPr>
        <xdr:cNvSpPr txBox="1"/>
      </xdr:nvSpPr>
      <xdr:spPr>
        <a:xfrm flipH="1">
          <a:off x="2949920" y="5347643"/>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تاسیسات </a:t>
          </a:r>
        </a:p>
      </xdr:txBody>
    </xdr:sp>
    <xdr:clientData/>
  </xdr:twoCellAnchor>
  <xdr:twoCellAnchor>
    <xdr:from>
      <xdr:col>19</xdr:col>
      <xdr:colOff>447093</xdr:colOff>
      <xdr:row>5</xdr:row>
      <xdr:rowOff>98814</xdr:rowOff>
    </xdr:from>
    <xdr:to>
      <xdr:col>22</xdr:col>
      <xdr:colOff>89807</xdr:colOff>
      <xdr:row>7</xdr:row>
      <xdr:rowOff>88221</xdr:rowOff>
    </xdr:to>
    <xdr:sp macro="" textlink="">
      <xdr:nvSpPr>
        <xdr:cNvPr id="202" name="TextBox 201">
          <a:hlinkClick xmlns:r="http://schemas.openxmlformats.org/officeDocument/2006/relationships" r:id="rId31" tooltip="تکمیل چک لیست تعرفه و اقتصاد"/>
          <a:extLst>
            <a:ext uri="{FF2B5EF4-FFF2-40B4-BE49-F238E27FC236}">
              <a16:creationId xmlns:a16="http://schemas.microsoft.com/office/drawing/2014/main" id="{00000000-0008-0000-0000-000068000000}"/>
            </a:ext>
          </a:extLst>
        </xdr:cNvPr>
        <xdr:cNvSpPr txBox="1"/>
      </xdr:nvSpPr>
      <xdr:spPr>
        <a:xfrm flipH="1">
          <a:off x="10018431545" y="2149605"/>
          <a:ext cx="1479678"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200" b="1">
              <a:ln>
                <a:solidFill>
                  <a:srgbClr val="FF0000"/>
                </a:solidFill>
              </a:ln>
              <a:solidFill>
                <a:schemeClr val="accent1">
                  <a:lumMod val="50000"/>
                </a:schemeClr>
              </a:solidFill>
              <a:latin typeface="+mn-lt"/>
              <a:ea typeface="+mn-ea"/>
              <a:cs typeface="B Titr" pitchFamily="2" charset="-78"/>
            </a:rPr>
            <a:t>تعرفه و اقتصاد درمان </a:t>
          </a:r>
        </a:p>
      </xdr:txBody>
    </xdr:sp>
    <xdr:clientData/>
  </xdr:twoCellAnchor>
  <xdr:twoCellAnchor>
    <xdr:from>
      <xdr:col>1</xdr:col>
      <xdr:colOff>222380</xdr:colOff>
      <xdr:row>15</xdr:row>
      <xdr:rowOff>132454</xdr:rowOff>
    </xdr:from>
    <xdr:to>
      <xdr:col>3</xdr:col>
      <xdr:colOff>462736</xdr:colOff>
      <xdr:row>17</xdr:row>
      <xdr:rowOff>132572</xdr:rowOff>
    </xdr:to>
    <xdr:sp macro="" textlink="">
      <xdr:nvSpPr>
        <xdr:cNvPr id="97" name="TextBox 96">
          <a:hlinkClick xmlns:r="http://schemas.openxmlformats.org/officeDocument/2006/relationships" r:id="rId32" tooltip="تکمیل چک لیست پرتو پزشکی"/>
          <a:extLst>
            <a:ext uri="{FF2B5EF4-FFF2-40B4-BE49-F238E27FC236}">
              <a16:creationId xmlns:a16="http://schemas.microsoft.com/office/drawing/2014/main" id="{00000000-0008-0000-0000-0000A5000000}"/>
            </a:ext>
          </a:extLst>
        </xdr:cNvPr>
        <xdr:cNvSpPr txBox="1"/>
      </xdr:nvSpPr>
      <xdr:spPr>
        <a:xfrm flipH="1">
          <a:off x="11812851" y="4127122"/>
          <a:ext cx="1464999" cy="3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مراقبت ویژه</a:t>
          </a:r>
          <a:endParaRPr lang="en-US" sz="1600" b="1">
            <a:ln>
              <a:solidFill>
                <a:srgbClr val="FF0000"/>
              </a:solidFill>
            </a:ln>
            <a:solidFill>
              <a:schemeClr val="accent1">
                <a:lumMod val="50000"/>
              </a:schemeClr>
            </a:solidFill>
            <a:latin typeface="+mn-lt"/>
            <a:ea typeface="+mn-ea"/>
            <a:cs typeface="B Titr" pitchFamily="2" charset="-78"/>
          </a:endParaRPr>
        </a:p>
      </xdr:txBody>
    </xdr:sp>
    <xdr:clientData/>
  </xdr:twoCellAnchor>
  <xdr:twoCellAnchor>
    <xdr:from>
      <xdr:col>1</xdr:col>
      <xdr:colOff>77755</xdr:colOff>
      <xdr:row>22</xdr:row>
      <xdr:rowOff>8356</xdr:rowOff>
    </xdr:from>
    <xdr:to>
      <xdr:col>4</xdr:col>
      <xdr:colOff>38878</xdr:colOff>
      <xdr:row>23</xdr:row>
      <xdr:rowOff>192150</xdr:rowOff>
    </xdr:to>
    <xdr:sp macro="" textlink="">
      <xdr:nvSpPr>
        <xdr:cNvPr id="99" name="TextBox 98">
          <a:hlinkClick xmlns:r="http://schemas.openxmlformats.org/officeDocument/2006/relationships" r:id="rId33" tooltip="تکمیل چک لیست اتاق عمل"/>
          <a:extLst>
            <a:ext uri="{FF2B5EF4-FFF2-40B4-BE49-F238E27FC236}">
              <a16:creationId xmlns:a16="http://schemas.microsoft.com/office/drawing/2014/main" id="{00000000-0008-0000-0000-000052000000}"/>
            </a:ext>
          </a:extLst>
        </xdr:cNvPr>
        <xdr:cNvSpPr txBox="1"/>
      </xdr:nvSpPr>
      <xdr:spPr>
        <a:xfrm flipH="1">
          <a:off x="10029912474" y="5363739"/>
          <a:ext cx="1700894"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200" b="1">
              <a:ln>
                <a:solidFill>
                  <a:srgbClr val="FF0000"/>
                </a:solidFill>
              </a:ln>
              <a:solidFill>
                <a:schemeClr val="accent1">
                  <a:lumMod val="50000"/>
                </a:schemeClr>
              </a:solidFill>
              <a:latin typeface="+mn-lt"/>
              <a:ea typeface="+mn-ea"/>
              <a:cs typeface="B Titr" pitchFamily="2" charset="-78"/>
            </a:rPr>
            <a:t>مراقبتهای </a:t>
          </a:r>
          <a:r>
            <a:rPr lang="fa-IR" sz="1100" b="1">
              <a:ln>
                <a:solidFill>
                  <a:srgbClr val="FF0000"/>
                </a:solidFill>
              </a:ln>
              <a:solidFill>
                <a:schemeClr val="accent1">
                  <a:lumMod val="50000"/>
                </a:schemeClr>
              </a:solidFill>
              <a:latin typeface="+mn-lt"/>
              <a:ea typeface="+mn-ea"/>
              <a:cs typeface="B Titr" pitchFamily="2" charset="-78"/>
            </a:rPr>
            <a:t>جراحی</a:t>
          </a:r>
          <a:r>
            <a:rPr lang="en-US" sz="1200" b="1">
              <a:ln>
                <a:solidFill>
                  <a:srgbClr val="FF0000"/>
                </a:solidFill>
              </a:ln>
              <a:solidFill>
                <a:schemeClr val="accent1">
                  <a:lumMod val="50000"/>
                </a:schemeClr>
              </a:solidFill>
              <a:latin typeface="+mn-lt"/>
              <a:ea typeface="+mn-ea"/>
              <a:cs typeface="B Titr" pitchFamily="2" charset="-78"/>
            </a:rPr>
            <a:t> </a:t>
          </a:r>
          <a:r>
            <a:rPr lang="fa-IR" sz="1200" b="1">
              <a:ln>
                <a:solidFill>
                  <a:srgbClr val="FF0000"/>
                </a:solidFill>
              </a:ln>
              <a:solidFill>
                <a:schemeClr val="accent1">
                  <a:lumMod val="50000"/>
                </a:schemeClr>
              </a:solidFill>
              <a:latin typeface="+mn-lt"/>
              <a:ea typeface="+mn-ea"/>
              <a:cs typeface="B Titr" pitchFamily="2" charset="-78"/>
            </a:rPr>
            <a:t>و بیهوشی</a:t>
          </a:r>
        </a:p>
      </xdr:txBody>
    </xdr:sp>
    <xdr:clientData/>
  </xdr:twoCellAnchor>
  <xdr:twoCellAnchor editAs="oneCell">
    <xdr:from>
      <xdr:col>18</xdr:col>
      <xdr:colOff>493746</xdr:colOff>
      <xdr:row>14</xdr:row>
      <xdr:rowOff>160175</xdr:rowOff>
    </xdr:from>
    <xdr:to>
      <xdr:col>22</xdr:col>
      <xdr:colOff>187585</xdr:colOff>
      <xdr:row>18</xdr:row>
      <xdr:rowOff>34616</xdr:rowOff>
    </xdr:to>
    <xdr:pic>
      <xdr:nvPicPr>
        <xdr:cNvPr id="101" name="Picture 100">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42874" y="3960456"/>
          <a:ext cx="2143125" cy="651992"/>
        </a:xfrm>
        <a:prstGeom prst="rect">
          <a:avLst/>
        </a:prstGeom>
      </xdr:spPr>
    </xdr:pic>
    <xdr:clientData/>
  </xdr:twoCellAnchor>
  <xdr:twoCellAnchor editAs="oneCell">
    <xdr:from>
      <xdr:col>18</xdr:col>
      <xdr:colOff>493746</xdr:colOff>
      <xdr:row>18</xdr:row>
      <xdr:rowOff>40238</xdr:rowOff>
    </xdr:from>
    <xdr:to>
      <xdr:col>22</xdr:col>
      <xdr:colOff>184669</xdr:colOff>
      <xdr:row>21</xdr:row>
      <xdr:rowOff>109067</xdr:rowOff>
    </xdr:to>
    <xdr:pic>
      <xdr:nvPicPr>
        <xdr:cNvPr id="106" name="Picture 105">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45790" y="4618070"/>
          <a:ext cx="2140209" cy="651992"/>
        </a:xfrm>
        <a:prstGeom prst="rect">
          <a:avLst/>
        </a:prstGeom>
      </xdr:spPr>
    </xdr:pic>
    <xdr:clientData/>
  </xdr:twoCellAnchor>
  <xdr:twoCellAnchor>
    <xdr:from>
      <xdr:col>18</xdr:col>
      <xdr:colOff>597354</xdr:colOff>
      <xdr:row>18</xdr:row>
      <xdr:rowOff>29158</xdr:rowOff>
    </xdr:from>
    <xdr:to>
      <xdr:col>20</xdr:col>
      <xdr:colOff>39862</xdr:colOff>
      <xdr:row>21</xdr:row>
      <xdr:rowOff>83587</xdr:rowOff>
    </xdr:to>
    <xdr:sp macro="" textlink="">
      <xdr:nvSpPr>
        <xdr:cNvPr id="125" name="Oval 124">
          <a:extLst>
            <a:ext uri="{FF2B5EF4-FFF2-40B4-BE49-F238E27FC236}">
              <a16:creationId xmlns:a16="http://schemas.microsoft.com/office/drawing/2014/main" id="{00000000-0008-0000-0000-000096000000}"/>
            </a:ext>
          </a:extLst>
        </xdr:cNvPr>
        <xdr:cNvSpPr/>
      </xdr:nvSpPr>
      <xdr:spPr>
        <a:xfrm>
          <a:off x="10019706133" y="4606990"/>
          <a:ext cx="667151" cy="6375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29</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19</xdr:col>
      <xdr:colOff>5054</xdr:colOff>
      <xdr:row>14</xdr:row>
      <xdr:rowOff>142291</xdr:rowOff>
    </xdr:from>
    <xdr:to>
      <xdr:col>20</xdr:col>
      <xdr:colOff>59884</xdr:colOff>
      <xdr:row>18</xdr:row>
      <xdr:rowOff>8941</xdr:rowOff>
    </xdr:to>
    <xdr:sp macro="" textlink="">
      <xdr:nvSpPr>
        <xdr:cNvPr id="126" name="Oval 125">
          <a:extLst>
            <a:ext uri="{FF2B5EF4-FFF2-40B4-BE49-F238E27FC236}">
              <a16:creationId xmlns:a16="http://schemas.microsoft.com/office/drawing/2014/main" id="{00000000-0008-0000-0000-000096000000}"/>
            </a:ext>
          </a:extLst>
        </xdr:cNvPr>
        <xdr:cNvSpPr/>
      </xdr:nvSpPr>
      <xdr:spPr>
        <a:xfrm>
          <a:off x="10019686111" y="3942572"/>
          <a:ext cx="667151" cy="6442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28</a:t>
          </a:r>
          <a:endParaRPr lang="en-US" sz="2400">
            <a:ln>
              <a:solidFill>
                <a:srgbClr val="FF0000"/>
              </a:solidFill>
            </a:ln>
            <a:solidFill>
              <a:srgbClr val="7030A0"/>
            </a:solidFill>
            <a:cs typeface="B Titr" panose="00000700000000000000" pitchFamily="2" charset="-78"/>
          </a:endParaRPr>
        </a:p>
      </xdr:txBody>
    </xdr:sp>
    <xdr:clientData/>
  </xdr:twoCellAnchor>
  <xdr:twoCellAnchor>
    <xdr:from>
      <xdr:col>19</xdr:col>
      <xdr:colOff>281863</xdr:colOff>
      <xdr:row>18</xdr:row>
      <xdr:rowOff>131017</xdr:rowOff>
    </xdr:from>
    <xdr:to>
      <xdr:col>23</xdr:col>
      <xdr:colOff>0</xdr:colOff>
      <xdr:row>20</xdr:row>
      <xdr:rowOff>120424</xdr:rowOff>
    </xdr:to>
    <xdr:sp macro="" textlink="">
      <xdr:nvSpPr>
        <xdr:cNvPr id="135" name="TextBox 134">
          <a:hlinkClick xmlns:r="http://schemas.openxmlformats.org/officeDocument/2006/relationships" r:id="rId34" tooltip="تکمیل چک لیست کودکان 59-1 ماهه"/>
          <a:extLst>
            <a:ext uri="{FF2B5EF4-FFF2-40B4-BE49-F238E27FC236}">
              <a16:creationId xmlns:a16="http://schemas.microsoft.com/office/drawing/2014/main" id="{00000000-0008-0000-0000-000053000000}"/>
            </a:ext>
          </a:extLst>
        </xdr:cNvPr>
        <xdr:cNvSpPr txBox="1"/>
      </xdr:nvSpPr>
      <xdr:spPr>
        <a:xfrm flipH="1">
          <a:off x="0" y="4708849"/>
          <a:ext cx="1885560"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گردشگری سلامت </a:t>
          </a:r>
        </a:p>
      </xdr:txBody>
    </xdr:sp>
    <xdr:clientData/>
  </xdr:twoCellAnchor>
  <xdr:twoCellAnchor>
    <xdr:from>
      <xdr:col>19</xdr:col>
      <xdr:colOff>602604</xdr:colOff>
      <xdr:row>15</xdr:row>
      <xdr:rowOff>72701</xdr:rowOff>
    </xdr:from>
    <xdr:to>
      <xdr:col>22</xdr:col>
      <xdr:colOff>165231</xdr:colOff>
      <xdr:row>17</xdr:row>
      <xdr:rowOff>62106</xdr:rowOff>
    </xdr:to>
    <xdr:sp macro="" textlink="">
      <xdr:nvSpPr>
        <xdr:cNvPr id="104" name="TextBox 103">
          <a:hlinkClick xmlns:r="http://schemas.openxmlformats.org/officeDocument/2006/relationships" r:id="rId35" tooltip="تکمیل چک لیست مراقبت پرستاری و بالینی"/>
          <a:extLst>
            <a:ext uri="{FF2B5EF4-FFF2-40B4-BE49-F238E27FC236}">
              <a16:creationId xmlns:a16="http://schemas.microsoft.com/office/drawing/2014/main" id="{00000000-0008-0000-0000-00005F000000}"/>
            </a:ext>
          </a:extLst>
        </xdr:cNvPr>
        <xdr:cNvSpPr txBox="1"/>
      </xdr:nvSpPr>
      <xdr:spPr>
        <a:xfrm flipH="1">
          <a:off x="10018356121" y="4067369"/>
          <a:ext cx="1399591"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 واحد شکایات</a:t>
          </a:r>
        </a:p>
      </xdr:txBody>
    </xdr:sp>
    <xdr:clientData/>
  </xdr:twoCellAnchor>
  <xdr:twoCellAnchor>
    <xdr:from>
      <xdr:col>1</xdr:col>
      <xdr:colOff>155511</xdr:colOff>
      <xdr:row>19</xdr:row>
      <xdr:rowOff>0</xdr:rowOff>
    </xdr:from>
    <xdr:to>
      <xdr:col>3</xdr:col>
      <xdr:colOff>507381</xdr:colOff>
      <xdr:row>20</xdr:row>
      <xdr:rowOff>183793</xdr:rowOff>
    </xdr:to>
    <xdr:sp macro="" textlink="">
      <xdr:nvSpPr>
        <xdr:cNvPr id="107" name="TextBox 106">
          <a:hlinkClick xmlns:r="http://schemas.openxmlformats.org/officeDocument/2006/relationships" r:id="rId36" tooltip="تکمیل چک لیست مراقبت پرستاری و بالینی"/>
          <a:extLst>
            <a:ext uri="{FF2B5EF4-FFF2-40B4-BE49-F238E27FC236}">
              <a16:creationId xmlns:a16="http://schemas.microsoft.com/office/drawing/2014/main" id="{00000000-0008-0000-0000-00005F000000}"/>
            </a:ext>
          </a:extLst>
        </xdr:cNvPr>
        <xdr:cNvSpPr txBox="1"/>
      </xdr:nvSpPr>
      <xdr:spPr>
        <a:xfrm flipH="1">
          <a:off x="11768206" y="4772219"/>
          <a:ext cx="1576513" cy="378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en-US" sz="1600" b="1">
              <a:ln>
                <a:solidFill>
                  <a:srgbClr val="FF0000"/>
                </a:solidFill>
              </a:ln>
              <a:solidFill>
                <a:schemeClr val="accent1">
                  <a:lumMod val="50000"/>
                </a:schemeClr>
              </a:solidFill>
              <a:latin typeface="+mn-lt"/>
              <a:ea typeface="+mn-ea"/>
              <a:cs typeface="B Titr" pitchFamily="2" charset="-78"/>
            </a:rPr>
            <a:t>NICU</a:t>
          </a:r>
          <a:r>
            <a:rPr lang="fa-IR" sz="1600" b="1">
              <a:ln>
                <a:solidFill>
                  <a:srgbClr val="FF0000"/>
                </a:solidFill>
              </a:ln>
              <a:solidFill>
                <a:schemeClr val="accent1">
                  <a:lumMod val="50000"/>
                </a:schemeClr>
              </a:solidFill>
              <a:latin typeface="+mn-lt"/>
              <a:ea typeface="+mn-ea"/>
              <a:cs typeface="B Titr" pitchFamily="2" charset="-78"/>
            </a:rPr>
            <a:t> و نوزادان</a:t>
          </a:r>
        </a:p>
      </xdr:txBody>
    </xdr:sp>
    <xdr:clientData/>
  </xdr:twoCellAnchor>
  <xdr:twoCellAnchor>
    <xdr:from>
      <xdr:col>19</xdr:col>
      <xdr:colOff>409781</xdr:colOff>
      <xdr:row>8</xdr:row>
      <xdr:rowOff>113134</xdr:rowOff>
    </xdr:from>
    <xdr:to>
      <xdr:col>22</xdr:col>
      <xdr:colOff>203092</xdr:colOff>
      <xdr:row>10</xdr:row>
      <xdr:rowOff>102540</xdr:rowOff>
    </xdr:to>
    <xdr:sp macro="" textlink="">
      <xdr:nvSpPr>
        <xdr:cNvPr id="112" name="TextBox 111">
          <a:hlinkClick xmlns:r="http://schemas.openxmlformats.org/officeDocument/2006/relationships" r:id="rId37" tooltip="تکمیل چک لیست کودکان 59-1 ماهه"/>
          <a:extLst>
            <a:ext uri="{FF2B5EF4-FFF2-40B4-BE49-F238E27FC236}">
              <a16:creationId xmlns:a16="http://schemas.microsoft.com/office/drawing/2014/main" id="{00000000-0008-0000-0000-000053000000}"/>
            </a:ext>
          </a:extLst>
        </xdr:cNvPr>
        <xdr:cNvSpPr txBox="1"/>
      </xdr:nvSpPr>
      <xdr:spPr>
        <a:xfrm flipH="1">
          <a:off x="127367" y="2747088"/>
          <a:ext cx="1630275"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400" b="1">
              <a:ln>
                <a:solidFill>
                  <a:srgbClr val="FF0000"/>
                </a:solidFill>
              </a:ln>
              <a:solidFill>
                <a:schemeClr val="accent1">
                  <a:lumMod val="50000"/>
                </a:schemeClr>
              </a:solidFill>
              <a:latin typeface="+mn-lt"/>
              <a:ea typeface="+mn-ea"/>
              <a:cs typeface="B Titr" pitchFamily="2" charset="-78"/>
            </a:rPr>
            <a:t>حقوق گیرندگان خدمت</a:t>
          </a:r>
        </a:p>
      </xdr:txBody>
    </xdr:sp>
    <xdr:clientData/>
  </xdr:twoCellAnchor>
  <xdr:twoCellAnchor>
    <xdr:from>
      <xdr:col>22</xdr:col>
      <xdr:colOff>187585</xdr:colOff>
      <xdr:row>14</xdr:row>
      <xdr:rowOff>160175</xdr:rowOff>
    </xdr:from>
    <xdr:to>
      <xdr:col>16384</xdr:col>
      <xdr:colOff>1469341</xdr:colOff>
      <xdr:row>16</xdr:row>
      <xdr:rowOff>149582</xdr:rowOff>
    </xdr:to>
    <xdr:sp macro="" textlink="">
      <xdr:nvSpPr>
        <xdr:cNvPr id="122" name="TextBox 121">
          <a:hlinkClick xmlns:r="http://schemas.openxmlformats.org/officeDocument/2006/relationships" r:id="rId38" tooltip="تکمیل چک لیست سلامت مادر و نوزاد"/>
          <a:extLst>
            <a:ext uri="{FF2B5EF4-FFF2-40B4-BE49-F238E27FC236}">
              <a16:creationId xmlns:a16="http://schemas.microsoft.com/office/drawing/2014/main" id="{00000000-0008-0000-0000-000057000000}"/>
            </a:ext>
          </a:extLst>
        </xdr:cNvPr>
        <xdr:cNvSpPr txBox="1"/>
      </xdr:nvSpPr>
      <xdr:spPr>
        <a:xfrm flipH="1">
          <a:off x="-1469341" y="3960456"/>
          <a:ext cx="1612215"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600" b="1">
              <a:ln>
                <a:solidFill>
                  <a:srgbClr val="FF0000"/>
                </a:solidFill>
              </a:ln>
              <a:solidFill>
                <a:srgbClr val="FFFF00"/>
              </a:solidFill>
              <a:cs typeface="B Titr" pitchFamily="2" charset="-78"/>
            </a:rPr>
            <a:t>طرح انطباق </a:t>
          </a:r>
        </a:p>
      </xdr:txBody>
    </xdr:sp>
    <xdr:clientData/>
  </xdr:twoCellAnchor>
  <xdr:twoCellAnchor>
    <xdr:from>
      <xdr:col>16383</xdr:col>
      <xdr:colOff>450398</xdr:colOff>
      <xdr:row>11</xdr:row>
      <xdr:rowOff>58315</xdr:rowOff>
    </xdr:from>
    <xdr:to>
      <xdr:col>16384</xdr:col>
      <xdr:colOff>1412618</xdr:colOff>
      <xdr:row>13</xdr:row>
      <xdr:rowOff>47721</xdr:rowOff>
    </xdr:to>
    <xdr:sp macro="" textlink="">
      <xdr:nvSpPr>
        <xdr:cNvPr id="138" name="TextBox 137">
          <a:hlinkClick xmlns:r="http://schemas.openxmlformats.org/officeDocument/2006/relationships" r:id="rId30" tooltip="تکمیل چک لیست تاسیسات"/>
          <a:extLst>
            <a:ext uri="{FF2B5EF4-FFF2-40B4-BE49-F238E27FC236}">
              <a16:creationId xmlns:a16="http://schemas.microsoft.com/office/drawing/2014/main" id="{00000000-0008-0000-0000-000068000000}"/>
            </a:ext>
          </a:extLst>
        </xdr:cNvPr>
        <xdr:cNvSpPr txBox="1"/>
      </xdr:nvSpPr>
      <xdr:spPr>
        <a:xfrm flipH="1">
          <a:off x="-1412618" y="3275432"/>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600" b="1">
              <a:ln>
                <a:solidFill>
                  <a:srgbClr val="FF0000"/>
                </a:solidFill>
              </a:ln>
              <a:solidFill>
                <a:srgbClr val="FFFF00"/>
              </a:solidFill>
              <a:latin typeface="+mn-lt"/>
              <a:ea typeface="+mn-ea"/>
              <a:cs typeface="B Titr" pitchFamily="2" charset="-78"/>
            </a:rPr>
            <a:t>تاسیسات </a:t>
          </a:r>
        </a:p>
      </xdr:txBody>
    </xdr:sp>
    <xdr:clientData/>
  </xdr:twoCellAnchor>
  <xdr:twoCellAnchor>
    <xdr:from>
      <xdr:col>16383</xdr:col>
      <xdr:colOff>450398</xdr:colOff>
      <xdr:row>11</xdr:row>
      <xdr:rowOff>58315</xdr:rowOff>
    </xdr:from>
    <xdr:to>
      <xdr:col>16384</xdr:col>
      <xdr:colOff>1412618</xdr:colOff>
      <xdr:row>13</xdr:row>
      <xdr:rowOff>47721</xdr:rowOff>
    </xdr:to>
    <xdr:sp macro="" textlink="">
      <xdr:nvSpPr>
        <xdr:cNvPr id="140" name="TextBox 139">
          <a:hlinkClick xmlns:r="http://schemas.openxmlformats.org/officeDocument/2006/relationships" r:id="rId30" tooltip="تکمیل چک لیست تاسیسات"/>
          <a:extLst>
            <a:ext uri="{FF2B5EF4-FFF2-40B4-BE49-F238E27FC236}">
              <a16:creationId xmlns:a16="http://schemas.microsoft.com/office/drawing/2014/main" id="{00000000-0008-0000-0000-000068000000}"/>
            </a:ext>
          </a:extLst>
        </xdr:cNvPr>
        <xdr:cNvSpPr txBox="1"/>
      </xdr:nvSpPr>
      <xdr:spPr>
        <a:xfrm flipH="1">
          <a:off x="-1412618" y="3275432"/>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600" b="1">
              <a:ln>
                <a:solidFill>
                  <a:srgbClr val="FF0000"/>
                </a:solidFill>
              </a:ln>
              <a:solidFill>
                <a:srgbClr val="FFFF00"/>
              </a:solidFill>
              <a:latin typeface="+mn-lt"/>
              <a:ea typeface="+mn-ea"/>
              <a:cs typeface="B Titr" pitchFamily="2" charset="-78"/>
            </a:rPr>
            <a:t>تاسیسات </a:t>
          </a:r>
        </a:p>
      </xdr:txBody>
    </xdr:sp>
    <xdr:clientData/>
  </xdr:twoCellAnchor>
  <xdr:twoCellAnchor>
    <xdr:from>
      <xdr:col>19</xdr:col>
      <xdr:colOff>369337</xdr:colOff>
      <xdr:row>12</xdr:row>
      <xdr:rowOff>19438</xdr:rowOff>
    </xdr:from>
    <xdr:to>
      <xdr:col>22</xdr:col>
      <xdr:colOff>106915</xdr:colOff>
      <xdr:row>14</xdr:row>
      <xdr:rowOff>8844</xdr:rowOff>
    </xdr:to>
    <xdr:sp macro="" textlink="">
      <xdr:nvSpPr>
        <xdr:cNvPr id="142" name="TextBox 141">
          <a:hlinkClick xmlns:r="http://schemas.openxmlformats.org/officeDocument/2006/relationships" r:id="rId38" tooltip="تکمیل چک لیست تاسیسات"/>
          <a:extLst>
            <a:ext uri="{FF2B5EF4-FFF2-40B4-BE49-F238E27FC236}">
              <a16:creationId xmlns:a16="http://schemas.microsoft.com/office/drawing/2014/main" id="{00000000-0008-0000-0000-000068000000}"/>
            </a:ext>
          </a:extLst>
        </xdr:cNvPr>
        <xdr:cNvSpPr txBox="1"/>
      </xdr:nvSpPr>
      <xdr:spPr>
        <a:xfrm flipH="1">
          <a:off x="10018414437" y="3430943"/>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طرح انطباق </a:t>
          </a:r>
        </a:p>
      </xdr:txBody>
    </xdr:sp>
    <xdr:clientData/>
  </xdr:twoCellAnchor>
  <xdr:twoCellAnchor editAs="oneCell">
    <xdr:from>
      <xdr:col>18</xdr:col>
      <xdr:colOff>456812</xdr:colOff>
      <xdr:row>21</xdr:row>
      <xdr:rowOff>68036</xdr:rowOff>
    </xdr:from>
    <xdr:to>
      <xdr:col>22</xdr:col>
      <xdr:colOff>147735</xdr:colOff>
      <xdr:row>24</xdr:row>
      <xdr:rowOff>136865</xdr:rowOff>
    </xdr:to>
    <xdr:pic>
      <xdr:nvPicPr>
        <xdr:cNvPr id="148" name="Picture 147">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duotone>
            <a:schemeClr val="accent6">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10018373617" y="5229031"/>
          <a:ext cx="2140209" cy="651992"/>
        </a:xfrm>
        <a:prstGeom prst="rect">
          <a:avLst/>
        </a:prstGeom>
      </xdr:spPr>
    </xdr:pic>
    <xdr:clientData/>
  </xdr:twoCellAnchor>
  <xdr:twoCellAnchor>
    <xdr:from>
      <xdr:col>19</xdr:col>
      <xdr:colOff>429597</xdr:colOff>
      <xdr:row>21</xdr:row>
      <xdr:rowOff>145791</xdr:rowOff>
    </xdr:from>
    <xdr:to>
      <xdr:col>22</xdr:col>
      <xdr:colOff>167175</xdr:colOff>
      <xdr:row>23</xdr:row>
      <xdr:rowOff>135198</xdr:rowOff>
    </xdr:to>
    <xdr:sp macro="" textlink="">
      <xdr:nvSpPr>
        <xdr:cNvPr id="150" name="TextBox 149">
          <a:hlinkClick xmlns:r="http://schemas.openxmlformats.org/officeDocument/2006/relationships" r:id="rId39"/>
          <a:extLst>
            <a:ext uri="{FF2B5EF4-FFF2-40B4-BE49-F238E27FC236}">
              <a16:creationId xmlns:a16="http://schemas.microsoft.com/office/drawing/2014/main" id="{00000000-0008-0000-0000-000068000000}"/>
            </a:ext>
          </a:extLst>
        </xdr:cNvPr>
        <xdr:cNvSpPr txBox="1"/>
      </xdr:nvSpPr>
      <xdr:spPr>
        <a:xfrm flipH="1">
          <a:off x="10018354177" y="5306786"/>
          <a:ext cx="1574542" cy="378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lang="fa-IR" sz="1600" b="1">
              <a:ln>
                <a:solidFill>
                  <a:srgbClr val="FF0000"/>
                </a:solidFill>
              </a:ln>
              <a:solidFill>
                <a:schemeClr val="accent1">
                  <a:lumMod val="50000"/>
                </a:schemeClr>
              </a:solidFill>
              <a:latin typeface="+mn-lt"/>
              <a:ea typeface="+mn-ea"/>
              <a:cs typeface="B Titr" pitchFamily="2" charset="-78"/>
            </a:rPr>
            <a:t>نظارت بیمارستانی</a:t>
          </a:r>
        </a:p>
      </xdr:txBody>
    </xdr:sp>
    <xdr:clientData/>
  </xdr:twoCellAnchor>
  <xdr:twoCellAnchor>
    <xdr:from>
      <xdr:col>18</xdr:col>
      <xdr:colOff>565669</xdr:colOff>
      <xdr:row>21</xdr:row>
      <xdr:rowOff>48597</xdr:rowOff>
    </xdr:from>
    <xdr:to>
      <xdr:col>20</xdr:col>
      <xdr:colOff>8177</xdr:colOff>
      <xdr:row>24</xdr:row>
      <xdr:rowOff>103026</xdr:rowOff>
    </xdr:to>
    <xdr:sp macro="" textlink="">
      <xdr:nvSpPr>
        <xdr:cNvPr id="154" name="Oval 153">
          <a:extLst>
            <a:ext uri="{FF2B5EF4-FFF2-40B4-BE49-F238E27FC236}">
              <a16:creationId xmlns:a16="http://schemas.microsoft.com/office/drawing/2014/main" id="{00000000-0008-0000-0000-000096000000}"/>
            </a:ext>
          </a:extLst>
        </xdr:cNvPr>
        <xdr:cNvSpPr/>
      </xdr:nvSpPr>
      <xdr:spPr>
        <a:xfrm>
          <a:off x="10019737818" y="5209592"/>
          <a:ext cx="667151" cy="6375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rtl="1"/>
          <a:r>
            <a:rPr lang="fa-IR" sz="2400">
              <a:ln>
                <a:solidFill>
                  <a:srgbClr val="FF0000"/>
                </a:solidFill>
              </a:ln>
              <a:solidFill>
                <a:srgbClr val="7030A0"/>
              </a:solidFill>
              <a:cs typeface="B Titr" panose="00000700000000000000" pitchFamily="2" charset="-78"/>
            </a:rPr>
            <a:t>30</a:t>
          </a:r>
          <a:endParaRPr lang="en-US" sz="2400">
            <a:ln>
              <a:solidFill>
                <a:srgbClr val="FF0000"/>
              </a:solidFill>
            </a:ln>
            <a:solidFill>
              <a:srgbClr val="7030A0"/>
            </a:solidFill>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485775</xdr:colOff>
      <xdr:row>1</xdr:row>
      <xdr:rowOff>276225</xdr:rowOff>
    </xdr:to>
    <xdr:pic>
      <xdr:nvPicPr>
        <xdr:cNvPr id="3" name="Picture 2"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5687400" y="0"/>
          <a:ext cx="1352550" cy="9239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491289</xdr:colOff>
      <xdr:row>0</xdr:row>
      <xdr:rowOff>10026</xdr:rowOff>
    </xdr:from>
    <xdr:to>
      <xdr:col>1</xdr:col>
      <xdr:colOff>329718</xdr:colOff>
      <xdr:row>1</xdr:row>
      <xdr:rowOff>619626</xdr:rowOff>
    </xdr:to>
    <xdr:pic>
      <xdr:nvPicPr>
        <xdr:cNvPr id="5" name="Picture 4"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4559360" y="10026"/>
          <a:ext cx="1061640" cy="1241258"/>
        </a:xfrm>
        <a:prstGeom prst="rect">
          <a:avLst/>
        </a:prstGeom>
        <a:noFill/>
        <a:ln>
          <a:noFill/>
        </a:ln>
      </xdr:spPr>
    </xdr:pic>
    <xdr:clientData/>
  </xdr:twoCellAnchor>
  <xdr:twoCellAnchor>
    <xdr:from>
      <xdr:col>2</xdr:col>
      <xdr:colOff>390525</xdr:colOff>
      <xdr:row>87</xdr:row>
      <xdr:rowOff>0</xdr:rowOff>
    </xdr:from>
    <xdr:to>
      <xdr:col>3</xdr:col>
      <xdr:colOff>400050</xdr:colOff>
      <xdr:row>87</xdr:row>
      <xdr:rowOff>0</xdr:rowOff>
    </xdr:to>
    <xdr:pic>
      <xdr:nvPicPr>
        <xdr:cNvPr id="4"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0525" y="52006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87</xdr:row>
      <xdr:rowOff>0</xdr:rowOff>
    </xdr:from>
    <xdr:to>
      <xdr:col>3</xdr:col>
      <xdr:colOff>400050</xdr:colOff>
      <xdr:row>87</xdr:row>
      <xdr:rowOff>0</xdr:rowOff>
    </xdr:to>
    <xdr:pic>
      <xdr:nvPicPr>
        <xdr:cNvPr id="11"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0525" y="52006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109</xdr:row>
      <xdr:rowOff>0</xdr:rowOff>
    </xdr:from>
    <xdr:to>
      <xdr:col>3</xdr:col>
      <xdr:colOff>400050</xdr:colOff>
      <xdr:row>109</xdr:row>
      <xdr:rowOff>0</xdr:rowOff>
    </xdr:to>
    <xdr:pic>
      <xdr:nvPicPr>
        <xdr:cNvPr id="10"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0525" y="143065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109</xdr:row>
      <xdr:rowOff>0</xdr:rowOff>
    </xdr:from>
    <xdr:to>
      <xdr:col>3</xdr:col>
      <xdr:colOff>400050</xdr:colOff>
      <xdr:row>109</xdr:row>
      <xdr:rowOff>0</xdr:rowOff>
    </xdr:to>
    <xdr:pic>
      <xdr:nvPicPr>
        <xdr:cNvPr id="26"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0525" y="1383030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87</xdr:row>
      <xdr:rowOff>0</xdr:rowOff>
    </xdr:from>
    <xdr:to>
      <xdr:col>3</xdr:col>
      <xdr:colOff>400050</xdr:colOff>
      <xdr:row>87</xdr:row>
      <xdr:rowOff>0</xdr:rowOff>
    </xdr:to>
    <xdr:pic>
      <xdr:nvPicPr>
        <xdr:cNvPr id="15"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39719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87</xdr:row>
      <xdr:rowOff>0</xdr:rowOff>
    </xdr:from>
    <xdr:to>
      <xdr:col>3</xdr:col>
      <xdr:colOff>400050</xdr:colOff>
      <xdr:row>87</xdr:row>
      <xdr:rowOff>0</xdr:rowOff>
    </xdr:to>
    <xdr:pic>
      <xdr:nvPicPr>
        <xdr:cNvPr id="17"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39719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109</xdr:row>
      <xdr:rowOff>0</xdr:rowOff>
    </xdr:from>
    <xdr:to>
      <xdr:col>3</xdr:col>
      <xdr:colOff>400050</xdr:colOff>
      <xdr:row>109</xdr:row>
      <xdr:rowOff>0</xdr:rowOff>
    </xdr:to>
    <xdr:pic>
      <xdr:nvPicPr>
        <xdr:cNvPr id="19"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150590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390525</xdr:colOff>
      <xdr:row>109</xdr:row>
      <xdr:rowOff>0</xdr:rowOff>
    </xdr:from>
    <xdr:to>
      <xdr:col>3</xdr:col>
      <xdr:colOff>400050</xdr:colOff>
      <xdr:row>109</xdr:row>
      <xdr:rowOff>0</xdr:rowOff>
    </xdr:to>
    <xdr:pic>
      <xdr:nvPicPr>
        <xdr:cNvPr id="22" name="Picture 124" descr="Image result for ‫آرم دانشگاه علوم پزشکی تبریز‬‎">
          <a:hlinkClick xmlns:r="http://schemas.openxmlformats.org/officeDocument/2006/relationships" r:id="rId3" tgtFrame="&quot;_blank&quot;"/>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150590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304800</xdr:rowOff>
    </xdr:from>
    <xdr:to>
      <xdr:col>1</xdr:col>
      <xdr:colOff>409575</xdr:colOff>
      <xdr:row>1</xdr:row>
      <xdr:rowOff>114300</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86667225" y="304800"/>
          <a:ext cx="1019175" cy="10096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142876</xdr:colOff>
      <xdr:row>0</xdr:row>
      <xdr:rowOff>371477</xdr:rowOff>
    </xdr:from>
    <xdr:to>
      <xdr:col>2</xdr:col>
      <xdr:colOff>1</xdr:colOff>
      <xdr:row>1</xdr:row>
      <xdr:rowOff>352425</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4687274" y="371477"/>
          <a:ext cx="1152525" cy="116204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23</xdr:row>
      <xdr:rowOff>1676400</xdr:rowOff>
    </xdr:from>
    <xdr:to>
      <xdr:col>5</xdr:col>
      <xdr:colOff>9525</xdr:colOff>
      <xdr:row>23</xdr:row>
      <xdr:rowOff>2371725</xdr:rowOff>
    </xdr:to>
    <xdr:pic>
      <xdr:nvPicPr>
        <xdr:cNvPr id="2" name="Picture 191"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90950" y="817245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704850</xdr:colOff>
      <xdr:row>1</xdr:row>
      <xdr:rowOff>466725</xdr:rowOff>
    </xdr:to>
    <xdr:pic>
      <xdr:nvPicPr>
        <xdr:cNvPr id="5" name="Picture 4"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382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371475</xdr:colOff>
      <xdr:row>19</xdr:row>
      <xdr:rowOff>2409825</xdr:rowOff>
    </xdr:from>
    <xdr:to>
      <xdr:col>5</xdr:col>
      <xdr:colOff>381000</xdr:colOff>
      <xdr:row>19</xdr:row>
      <xdr:rowOff>3105150</xdr:rowOff>
    </xdr:to>
    <xdr:pic>
      <xdr:nvPicPr>
        <xdr:cNvPr id="2" name="Picture 171"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14750" y="879157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371475</xdr:colOff>
      <xdr:row>33</xdr:row>
      <xdr:rowOff>2209800</xdr:rowOff>
    </xdr:from>
    <xdr:to>
      <xdr:col>5</xdr:col>
      <xdr:colOff>381000</xdr:colOff>
      <xdr:row>33</xdr:row>
      <xdr:rowOff>2905125</xdr:rowOff>
    </xdr:to>
    <xdr:pic>
      <xdr:nvPicPr>
        <xdr:cNvPr id="3" name="Picture 172"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14750" y="1580197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371475</xdr:colOff>
      <xdr:row>19</xdr:row>
      <xdr:rowOff>2409825</xdr:rowOff>
    </xdr:from>
    <xdr:to>
      <xdr:col>3</xdr:col>
      <xdr:colOff>381000</xdr:colOff>
      <xdr:row>19</xdr:row>
      <xdr:rowOff>3105150</xdr:rowOff>
    </xdr:to>
    <xdr:pic>
      <xdr:nvPicPr>
        <xdr:cNvPr id="5" name="Picture 171"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7133950" y="8791575"/>
          <a:ext cx="5524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371475</xdr:colOff>
      <xdr:row>33</xdr:row>
      <xdr:rowOff>2209800</xdr:rowOff>
    </xdr:from>
    <xdr:to>
      <xdr:col>3</xdr:col>
      <xdr:colOff>381000</xdr:colOff>
      <xdr:row>33</xdr:row>
      <xdr:rowOff>2905125</xdr:rowOff>
    </xdr:to>
    <xdr:pic>
      <xdr:nvPicPr>
        <xdr:cNvPr id="6" name="Picture 172"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7133950" y="15801975"/>
          <a:ext cx="5524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704850</xdr:colOff>
      <xdr:row>2</xdr:row>
      <xdr:rowOff>0</xdr:rowOff>
    </xdr:to>
    <xdr:pic>
      <xdr:nvPicPr>
        <xdr:cNvPr id="8" name="Picture 7"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82</xdr:col>
      <xdr:colOff>409575</xdr:colOff>
      <xdr:row>1</xdr:row>
      <xdr:rowOff>314325</xdr:rowOff>
    </xdr:to>
    <xdr:pic>
      <xdr:nvPicPr>
        <xdr:cNvPr id="3" name="Picture 2"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791652375" y="0"/>
          <a:ext cx="1123950" cy="10287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609600</xdr:colOff>
      <xdr:row>1</xdr:row>
      <xdr:rowOff>466725</xdr:rowOff>
    </xdr:to>
    <xdr:pic>
      <xdr:nvPicPr>
        <xdr:cNvPr id="74" name="Picture 7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D00-00004A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3706475" y="0"/>
          <a:ext cx="1323975" cy="1247775"/>
        </a:xfrm>
        <a:prstGeom prst="rect">
          <a:avLst/>
        </a:prstGeom>
        <a:noFill/>
        <a:ln>
          <a:noFill/>
        </a:ln>
      </xdr:spPr>
    </xdr:pic>
    <xdr:clientData/>
  </xdr:twoCellAnchor>
  <xdr:twoCellAnchor>
    <xdr:from>
      <xdr:col>3</xdr:col>
      <xdr:colOff>0</xdr:colOff>
      <xdr:row>14</xdr:row>
      <xdr:rowOff>3390900</xdr:rowOff>
    </xdr:from>
    <xdr:to>
      <xdr:col>3</xdr:col>
      <xdr:colOff>428625</xdr:colOff>
      <xdr:row>14</xdr:row>
      <xdr:rowOff>4086225</xdr:rowOff>
    </xdr:to>
    <xdr:pic>
      <xdr:nvPicPr>
        <xdr:cNvPr id="65" name="Picture 482"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5324475"/>
          <a:ext cx="428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41</xdr:row>
      <xdr:rowOff>0</xdr:rowOff>
    </xdr:from>
    <xdr:to>
      <xdr:col>3</xdr:col>
      <xdr:colOff>0</xdr:colOff>
      <xdr:row>41</xdr:row>
      <xdr:rowOff>0</xdr:rowOff>
    </xdr:to>
    <xdr:pic>
      <xdr:nvPicPr>
        <xdr:cNvPr id="66" name="Picture 493"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2506325"/>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59</xdr:row>
      <xdr:rowOff>4124325</xdr:rowOff>
    </xdr:from>
    <xdr:to>
      <xdr:col>3</xdr:col>
      <xdr:colOff>0</xdr:colOff>
      <xdr:row>59</xdr:row>
      <xdr:rowOff>4819650</xdr:rowOff>
    </xdr:to>
    <xdr:pic>
      <xdr:nvPicPr>
        <xdr:cNvPr id="67" name="Picture 504"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7754600"/>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7</xdr:row>
      <xdr:rowOff>0</xdr:rowOff>
    </xdr:from>
    <xdr:to>
      <xdr:col>3</xdr:col>
      <xdr:colOff>0</xdr:colOff>
      <xdr:row>7</xdr:row>
      <xdr:rowOff>0</xdr:rowOff>
    </xdr:to>
    <xdr:pic>
      <xdr:nvPicPr>
        <xdr:cNvPr id="68" name="Picture 455"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3114675"/>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31</xdr:row>
      <xdr:rowOff>0</xdr:rowOff>
    </xdr:from>
    <xdr:to>
      <xdr:col>3</xdr:col>
      <xdr:colOff>0</xdr:colOff>
      <xdr:row>31</xdr:row>
      <xdr:rowOff>0</xdr:rowOff>
    </xdr:to>
    <xdr:pic>
      <xdr:nvPicPr>
        <xdr:cNvPr id="69" name="Picture 486"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9744075"/>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53</xdr:row>
      <xdr:rowOff>0</xdr:rowOff>
    </xdr:from>
    <xdr:to>
      <xdr:col>3</xdr:col>
      <xdr:colOff>0</xdr:colOff>
      <xdr:row>53</xdr:row>
      <xdr:rowOff>0</xdr:rowOff>
    </xdr:to>
    <xdr:pic>
      <xdr:nvPicPr>
        <xdr:cNvPr id="70" name="Picture 492"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5821025"/>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447675</xdr:colOff>
      <xdr:row>69</xdr:row>
      <xdr:rowOff>0</xdr:rowOff>
    </xdr:from>
    <xdr:to>
      <xdr:col>3</xdr:col>
      <xdr:colOff>0</xdr:colOff>
      <xdr:row>69</xdr:row>
      <xdr:rowOff>0</xdr:rowOff>
    </xdr:to>
    <xdr:pic>
      <xdr:nvPicPr>
        <xdr:cNvPr id="71" name="Picture 500"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0240625"/>
          <a:ext cx="88868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419100</xdr:colOff>
      <xdr:row>14</xdr:row>
      <xdr:rowOff>3390900</xdr:rowOff>
    </xdr:from>
    <xdr:to>
      <xdr:col>4</xdr:col>
      <xdr:colOff>428625</xdr:colOff>
      <xdr:row>14</xdr:row>
      <xdr:rowOff>4086225</xdr:rowOff>
    </xdr:to>
    <xdr:pic>
      <xdr:nvPicPr>
        <xdr:cNvPr id="72" name="Picture 482"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5324475"/>
          <a:ext cx="10953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628650</xdr:colOff>
      <xdr:row>1</xdr:row>
      <xdr:rowOff>619125</xdr:rowOff>
    </xdr:to>
    <xdr:pic>
      <xdr:nvPicPr>
        <xdr:cNvPr id="6" name="Picture 5"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944475" y="0"/>
          <a:ext cx="1343025" cy="1247775"/>
        </a:xfrm>
        <a:prstGeom prst="rect">
          <a:avLst/>
        </a:prstGeom>
        <a:noFill/>
        <a:ln>
          <a:noFill/>
        </a:ln>
      </xdr:spPr>
    </xdr:pic>
    <xdr:clientData/>
  </xdr:twoCellAnchor>
  <xdr:twoCellAnchor>
    <xdr:from>
      <xdr:col>4</xdr:col>
      <xdr:colOff>228600</xdr:colOff>
      <xdr:row>331</xdr:row>
      <xdr:rowOff>2447925</xdr:rowOff>
    </xdr:from>
    <xdr:to>
      <xdr:col>5</xdr:col>
      <xdr:colOff>238125</xdr:colOff>
      <xdr:row>331</xdr:row>
      <xdr:rowOff>3143250</xdr:rowOff>
    </xdr:to>
    <xdr:pic>
      <xdr:nvPicPr>
        <xdr:cNvPr id="10" name="Picture 541"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0" y="1238345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228600</xdr:colOff>
      <xdr:row>354</xdr:row>
      <xdr:rowOff>2962275</xdr:rowOff>
    </xdr:from>
    <xdr:to>
      <xdr:col>4</xdr:col>
      <xdr:colOff>238125</xdr:colOff>
      <xdr:row>354</xdr:row>
      <xdr:rowOff>3657600</xdr:rowOff>
    </xdr:to>
    <xdr:pic>
      <xdr:nvPicPr>
        <xdr:cNvPr id="11" name="Picture 543"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1331023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228600</xdr:colOff>
      <xdr:row>366</xdr:row>
      <xdr:rowOff>1390650</xdr:rowOff>
    </xdr:from>
    <xdr:to>
      <xdr:col>4</xdr:col>
      <xdr:colOff>238125</xdr:colOff>
      <xdr:row>366</xdr:row>
      <xdr:rowOff>2085975</xdr:rowOff>
    </xdr:to>
    <xdr:pic>
      <xdr:nvPicPr>
        <xdr:cNvPr id="12" name="Picture 544"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1374076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57150</xdr:colOff>
      <xdr:row>20</xdr:row>
      <xdr:rowOff>3400425</xdr:rowOff>
    </xdr:from>
    <xdr:to>
      <xdr:col>8</xdr:col>
      <xdr:colOff>66675</xdr:colOff>
      <xdr:row>20</xdr:row>
      <xdr:rowOff>4095750</xdr:rowOff>
    </xdr:to>
    <xdr:pic>
      <xdr:nvPicPr>
        <xdr:cNvPr id="2" name="Picture 367"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42925" y="967740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123825</xdr:colOff>
      <xdr:row>39</xdr:row>
      <xdr:rowOff>962025</xdr:rowOff>
    </xdr:from>
    <xdr:to>
      <xdr:col>8</xdr:col>
      <xdr:colOff>133350</xdr:colOff>
      <xdr:row>39</xdr:row>
      <xdr:rowOff>1657350</xdr:rowOff>
    </xdr:to>
    <xdr:pic>
      <xdr:nvPicPr>
        <xdr:cNvPr id="3" name="Picture 368"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676250" y="1684972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55</xdr:row>
      <xdr:rowOff>2419350</xdr:rowOff>
    </xdr:from>
    <xdr:to>
      <xdr:col>8</xdr:col>
      <xdr:colOff>85725</xdr:colOff>
      <xdr:row>55</xdr:row>
      <xdr:rowOff>3114675</xdr:rowOff>
    </xdr:to>
    <xdr:pic>
      <xdr:nvPicPr>
        <xdr:cNvPr id="4" name="Picture 369"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23875" y="2292667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83</xdr:row>
      <xdr:rowOff>1657350</xdr:rowOff>
    </xdr:from>
    <xdr:to>
      <xdr:col>8</xdr:col>
      <xdr:colOff>85725</xdr:colOff>
      <xdr:row>83</xdr:row>
      <xdr:rowOff>2352675</xdr:rowOff>
    </xdr:to>
    <xdr:pic>
      <xdr:nvPicPr>
        <xdr:cNvPr id="5" name="Picture 370"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23875" y="3220402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76200</xdr:colOff>
      <xdr:row>108</xdr:row>
      <xdr:rowOff>2190750</xdr:rowOff>
    </xdr:from>
    <xdr:to>
      <xdr:col>8</xdr:col>
      <xdr:colOff>85725</xdr:colOff>
      <xdr:row>108</xdr:row>
      <xdr:rowOff>2886075</xdr:rowOff>
    </xdr:to>
    <xdr:pic>
      <xdr:nvPicPr>
        <xdr:cNvPr id="6" name="Picture 371"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23875" y="4071937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xdr:colOff>
      <xdr:row>134</xdr:row>
      <xdr:rowOff>3171825</xdr:rowOff>
    </xdr:from>
    <xdr:to>
      <xdr:col>8</xdr:col>
      <xdr:colOff>95250</xdr:colOff>
      <xdr:row>134</xdr:row>
      <xdr:rowOff>3867150</xdr:rowOff>
    </xdr:to>
    <xdr:pic>
      <xdr:nvPicPr>
        <xdr:cNvPr id="7" name="Picture 372"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14350" y="4976812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xdr:colOff>
      <xdr:row>155</xdr:row>
      <xdr:rowOff>942975</xdr:rowOff>
    </xdr:from>
    <xdr:to>
      <xdr:col>8</xdr:col>
      <xdr:colOff>95250</xdr:colOff>
      <xdr:row>155</xdr:row>
      <xdr:rowOff>1638300</xdr:rowOff>
    </xdr:to>
    <xdr:pic>
      <xdr:nvPicPr>
        <xdr:cNvPr id="8" name="Picture 373"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14350" y="5830252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85725</xdr:colOff>
      <xdr:row>181</xdr:row>
      <xdr:rowOff>723900</xdr:rowOff>
    </xdr:from>
    <xdr:to>
      <xdr:col>8</xdr:col>
      <xdr:colOff>95250</xdr:colOff>
      <xdr:row>181</xdr:row>
      <xdr:rowOff>1419225</xdr:rowOff>
    </xdr:to>
    <xdr:pic>
      <xdr:nvPicPr>
        <xdr:cNvPr id="9" name="Picture 374"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714350" y="67560825"/>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704850</xdr:colOff>
      <xdr:row>2</xdr:row>
      <xdr:rowOff>0</xdr:rowOff>
    </xdr:to>
    <xdr:pic>
      <xdr:nvPicPr>
        <xdr:cNvPr id="12" name="Picture 11"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228601</xdr:rowOff>
    </xdr:from>
    <xdr:to>
      <xdr:col>1</xdr:col>
      <xdr:colOff>85725</xdr:colOff>
      <xdr:row>0</xdr:row>
      <xdr:rowOff>1200151</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582150" y="228601"/>
          <a:ext cx="1200150" cy="97155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409575</xdr:colOff>
      <xdr:row>1</xdr:row>
      <xdr:rowOff>190501</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7192350" y="1"/>
          <a:ext cx="1123950" cy="8382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504825</xdr:colOff>
      <xdr:row>70</xdr:row>
      <xdr:rowOff>0</xdr:rowOff>
    </xdr:from>
    <xdr:to>
      <xdr:col>11</xdr:col>
      <xdr:colOff>514350</xdr:colOff>
      <xdr:row>70</xdr:row>
      <xdr:rowOff>0</xdr:rowOff>
    </xdr:to>
    <xdr:pic>
      <xdr:nvPicPr>
        <xdr:cNvPr id="2" name="Picture 391"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1685650" y="2566035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38100</xdr:colOff>
      <xdr:row>2</xdr:row>
      <xdr:rowOff>0</xdr:rowOff>
    </xdr:to>
    <xdr:pic>
      <xdr:nvPicPr>
        <xdr:cNvPr id="6" name="Picture 5"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2</xdr:row>
      <xdr:rowOff>0</xdr:rowOff>
    </xdr:to>
    <xdr:pic>
      <xdr:nvPicPr>
        <xdr:cNvPr id="4" name="Picture 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twoCellAnchor>
    <xdr:from>
      <xdr:col>2</xdr:col>
      <xdr:colOff>35719</xdr:colOff>
      <xdr:row>21</xdr:row>
      <xdr:rowOff>83344</xdr:rowOff>
    </xdr:from>
    <xdr:to>
      <xdr:col>2</xdr:col>
      <xdr:colOff>150019</xdr:colOff>
      <xdr:row>21</xdr:row>
      <xdr:rowOff>214313</xdr:rowOff>
    </xdr:to>
    <xdr:sp macro="" textlink="">
      <xdr:nvSpPr>
        <xdr:cNvPr id="7" name="AutoShape 1"/>
        <xdr:cNvSpPr>
          <a:spLocks noChangeArrowheads="1"/>
        </xdr:cNvSpPr>
      </xdr:nvSpPr>
      <xdr:spPr bwMode="auto">
        <a:xfrm>
          <a:off x="12708731" y="7055644"/>
          <a:ext cx="114300" cy="130969"/>
        </a:xfrm>
        <a:prstGeom prst="star5">
          <a:avLst/>
        </a:prstGeom>
        <a:solidFill>
          <a:srgbClr val="FFFFFF"/>
        </a:solidFill>
        <a:ln w="9525">
          <a:solidFill>
            <a:srgbClr val="000000"/>
          </a:solidFill>
          <a:miter lim="800000"/>
          <a:headEnd/>
          <a:tailEnd/>
        </a:ln>
      </xdr:spPr>
    </xdr:sp>
    <xdr:clientData/>
  </xdr:twoCellAnchor>
  <xdr:twoCellAnchor>
    <xdr:from>
      <xdr:col>2</xdr:col>
      <xdr:colOff>23812</xdr:colOff>
      <xdr:row>27</xdr:row>
      <xdr:rowOff>59531</xdr:rowOff>
    </xdr:from>
    <xdr:to>
      <xdr:col>2</xdr:col>
      <xdr:colOff>138112</xdr:colOff>
      <xdr:row>27</xdr:row>
      <xdr:rowOff>188118</xdr:rowOff>
    </xdr:to>
    <xdr:sp macro="" textlink="">
      <xdr:nvSpPr>
        <xdr:cNvPr id="8" name="AutoShape 2"/>
        <xdr:cNvSpPr>
          <a:spLocks noChangeArrowheads="1"/>
        </xdr:cNvSpPr>
      </xdr:nvSpPr>
      <xdr:spPr bwMode="auto">
        <a:xfrm>
          <a:off x="12720638" y="8689181"/>
          <a:ext cx="114300" cy="128587"/>
        </a:xfrm>
        <a:prstGeom prst="star5">
          <a:avLst/>
        </a:prstGeom>
        <a:solidFill>
          <a:srgbClr val="FFFFFF"/>
        </a:solidFill>
        <a:ln w="9525">
          <a:solidFill>
            <a:srgbClr val="000000"/>
          </a:solidFill>
          <a:miter lim="800000"/>
          <a:headEnd/>
          <a:tailEnd/>
        </a:ln>
      </xdr:spPr>
    </xdr:sp>
    <xdr:clientData/>
  </xdr:twoCellAnchor>
  <xdr:twoCellAnchor>
    <xdr:from>
      <xdr:col>2</xdr:col>
      <xdr:colOff>35719</xdr:colOff>
      <xdr:row>21</xdr:row>
      <xdr:rowOff>83344</xdr:rowOff>
    </xdr:from>
    <xdr:to>
      <xdr:col>2</xdr:col>
      <xdr:colOff>150019</xdr:colOff>
      <xdr:row>21</xdr:row>
      <xdr:rowOff>214313</xdr:rowOff>
    </xdr:to>
    <xdr:sp macro="" textlink="">
      <xdr:nvSpPr>
        <xdr:cNvPr id="5" name="AutoShape 1"/>
        <xdr:cNvSpPr>
          <a:spLocks noChangeArrowheads="1"/>
        </xdr:cNvSpPr>
      </xdr:nvSpPr>
      <xdr:spPr bwMode="auto">
        <a:xfrm>
          <a:off x="12708731" y="7055644"/>
          <a:ext cx="114300" cy="130969"/>
        </a:xfrm>
        <a:prstGeom prst="star5">
          <a:avLst/>
        </a:prstGeom>
        <a:solidFill>
          <a:srgbClr val="FFFFFF"/>
        </a:solidFill>
        <a:ln w="9525">
          <a:solidFill>
            <a:srgbClr val="000000"/>
          </a:solidFill>
          <a:miter lim="800000"/>
          <a:headEnd/>
          <a:tailEnd/>
        </a:ln>
      </xdr:spPr>
    </xdr:sp>
    <xdr:clientData/>
  </xdr:twoCellAnchor>
  <xdr:twoCellAnchor>
    <xdr:from>
      <xdr:col>2</xdr:col>
      <xdr:colOff>23812</xdr:colOff>
      <xdr:row>27</xdr:row>
      <xdr:rowOff>59531</xdr:rowOff>
    </xdr:from>
    <xdr:to>
      <xdr:col>2</xdr:col>
      <xdr:colOff>138112</xdr:colOff>
      <xdr:row>27</xdr:row>
      <xdr:rowOff>188118</xdr:rowOff>
    </xdr:to>
    <xdr:sp macro="" textlink="">
      <xdr:nvSpPr>
        <xdr:cNvPr id="6" name="AutoShape 2"/>
        <xdr:cNvSpPr>
          <a:spLocks noChangeArrowheads="1"/>
        </xdr:cNvSpPr>
      </xdr:nvSpPr>
      <xdr:spPr bwMode="auto">
        <a:xfrm>
          <a:off x="12720638" y="8689181"/>
          <a:ext cx="114300" cy="128587"/>
        </a:xfrm>
        <a:prstGeom prst="star5">
          <a:avLst/>
        </a:prstGeom>
        <a:solidFill>
          <a:srgbClr val="FF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1</xdr:row>
      <xdr:rowOff>619125</xdr:rowOff>
    </xdr:to>
    <xdr:pic>
      <xdr:nvPicPr>
        <xdr:cNvPr id="4" name="Picture 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477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2</xdr:row>
      <xdr:rowOff>0</xdr:rowOff>
    </xdr:to>
    <xdr:pic>
      <xdr:nvPicPr>
        <xdr:cNvPr id="14" name="Picture 1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3001625" y="0"/>
          <a:ext cx="1285875" cy="1257300"/>
        </a:xfrm>
        <a:prstGeom prst="rect">
          <a:avLst/>
        </a:prstGeom>
        <a:noFill/>
        <a:ln>
          <a:noFill/>
        </a:ln>
      </xdr:spPr>
    </xdr:pic>
    <xdr:clientData/>
  </xdr:twoCellAnchor>
  <xdr:twoCellAnchor>
    <xdr:from>
      <xdr:col>4</xdr:col>
      <xdr:colOff>0</xdr:colOff>
      <xdr:row>19</xdr:row>
      <xdr:rowOff>1676400</xdr:rowOff>
    </xdr:from>
    <xdr:to>
      <xdr:col>4</xdr:col>
      <xdr:colOff>600075</xdr:colOff>
      <xdr:row>19</xdr:row>
      <xdr:rowOff>2371725</xdr:rowOff>
    </xdr:to>
    <xdr:pic>
      <xdr:nvPicPr>
        <xdr:cNvPr id="13" name="Picture 401"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7734300"/>
          <a:ext cx="600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106</xdr:row>
      <xdr:rowOff>971550</xdr:rowOff>
    </xdr:from>
    <xdr:to>
      <xdr:col>4</xdr:col>
      <xdr:colOff>600075</xdr:colOff>
      <xdr:row>106</xdr:row>
      <xdr:rowOff>1666875</xdr:rowOff>
    </xdr:to>
    <xdr:pic>
      <xdr:nvPicPr>
        <xdr:cNvPr id="15" name="Picture 405"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36490275"/>
          <a:ext cx="600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128</xdr:row>
      <xdr:rowOff>0</xdr:rowOff>
    </xdr:from>
    <xdr:to>
      <xdr:col>4</xdr:col>
      <xdr:colOff>590550</xdr:colOff>
      <xdr:row>128</xdr:row>
      <xdr:rowOff>0</xdr:rowOff>
    </xdr:to>
    <xdr:pic>
      <xdr:nvPicPr>
        <xdr:cNvPr id="16" name="Picture 406"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05200" y="43195875"/>
          <a:ext cx="590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188</xdr:row>
      <xdr:rowOff>419100</xdr:rowOff>
    </xdr:from>
    <xdr:to>
      <xdr:col>4</xdr:col>
      <xdr:colOff>600075</xdr:colOff>
      <xdr:row>188</xdr:row>
      <xdr:rowOff>1114425</xdr:rowOff>
    </xdr:to>
    <xdr:pic>
      <xdr:nvPicPr>
        <xdr:cNvPr id="17" name="Picture 409"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63703200"/>
          <a:ext cx="600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209</xdr:row>
      <xdr:rowOff>933450</xdr:rowOff>
    </xdr:from>
    <xdr:to>
      <xdr:col>4</xdr:col>
      <xdr:colOff>600075</xdr:colOff>
      <xdr:row>209</xdr:row>
      <xdr:rowOff>1628775</xdr:rowOff>
    </xdr:to>
    <xdr:pic>
      <xdr:nvPicPr>
        <xdr:cNvPr id="18" name="Picture 410"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70618350"/>
          <a:ext cx="600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590550</xdr:colOff>
      <xdr:row>19</xdr:row>
      <xdr:rowOff>1676400</xdr:rowOff>
    </xdr:from>
    <xdr:to>
      <xdr:col>4</xdr:col>
      <xdr:colOff>0</xdr:colOff>
      <xdr:row>19</xdr:row>
      <xdr:rowOff>2371725</xdr:rowOff>
    </xdr:to>
    <xdr:pic>
      <xdr:nvPicPr>
        <xdr:cNvPr id="19" name="Picture 401"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0" y="7734300"/>
          <a:ext cx="8172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590550</xdr:colOff>
      <xdr:row>106</xdr:row>
      <xdr:rowOff>971550</xdr:rowOff>
    </xdr:from>
    <xdr:to>
      <xdr:col>2</xdr:col>
      <xdr:colOff>600075</xdr:colOff>
      <xdr:row>106</xdr:row>
      <xdr:rowOff>1666875</xdr:rowOff>
    </xdr:to>
    <xdr:pic>
      <xdr:nvPicPr>
        <xdr:cNvPr id="20" name="Picture 405"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58675" y="3649027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128</xdr:row>
      <xdr:rowOff>0</xdr:rowOff>
    </xdr:from>
    <xdr:to>
      <xdr:col>2</xdr:col>
      <xdr:colOff>590550</xdr:colOff>
      <xdr:row>128</xdr:row>
      <xdr:rowOff>0</xdr:rowOff>
    </xdr:to>
    <xdr:pic>
      <xdr:nvPicPr>
        <xdr:cNvPr id="21" name="Picture 406"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68200" y="4319587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590550</xdr:colOff>
      <xdr:row>188</xdr:row>
      <xdr:rowOff>419100</xdr:rowOff>
    </xdr:from>
    <xdr:to>
      <xdr:col>2</xdr:col>
      <xdr:colOff>600075</xdr:colOff>
      <xdr:row>188</xdr:row>
      <xdr:rowOff>1114425</xdr:rowOff>
    </xdr:to>
    <xdr:pic>
      <xdr:nvPicPr>
        <xdr:cNvPr id="22" name="Picture 409"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58675" y="6370320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590550</xdr:colOff>
      <xdr:row>148</xdr:row>
      <xdr:rowOff>1428750</xdr:rowOff>
    </xdr:from>
    <xdr:to>
      <xdr:col>4</xdr:col>
      <xdr:colOff>0</xdr:colOff>
      <xdr:row>148</xdr:row>
      <xdr:rowOff>2124075</xdr:rowOff>
    </xdr:to>
    <xdr:pic>
      <xdr:nvPicPr>
        <xdr:cNvPr id="23" name="Picture 407" descr="Image result for ‫آرم دانشگاه علوم پزشکی تبریز‬‎">
          <a:hlinkClick xmlns:r="http://schemas.openxmlformats.org/officeDocument/2006/relationships" r:id="rId3" tgtFrame="&quot;_blank&quot;" tooltip="برای مشاهده فهرست، کلیک کنید."/>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0" y="49891950"/>
          <a:ext cx="8172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352425</xdr:colOff>
      <xdr:row>16</xdr:row>
      <xdr:rowOff>2952750</xdr:rowOff>
    </xdr:from>
    <xdr:to>
      <xdr:col>7</xdr:col>
      <xdr:colOff>361950</xdr:colOff>
      <xdr:row>16</xdr:row>
      <xdr:rowOff>3648075</xdr:rowOff>
    </xdr:to>
    <xdr:pic>
      <xdr:nvPicPr>
        <xdr:cNvPr id="2" name="Picture 421"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3057250" y="990600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533400</xdr:colOff>
      <xdr:row>40</xdr:row>
      <xdr:rowOff>0</xdr:rowOff>
    </xdr:from>
    <xdr:to>
      <xdr:col>11</xdr:col>
      <xdr:colOff>542925</xdr:colOff>
      <xdr:row>40</xdr:row>
      <xdr:rowOff>0</xdr:rowOff>
    </xdr:to>
    <xdr:pic>
      <xdr:nvPicPr>
        <xdr:cNvPr id="3" name="Picture 422" descr="Image result for ‫آرم دانشگاه علوم پزشکی تبریز‬‎">
          <a:hlinkClick xmlns:r="http://schemas.openxmlformats.org/officeDocument/2006/relationships" r:id="rId1" tgtFrame="&quot;_blank&quot;" tooltip="برای مشاهده فهرست، کلیک کنید."/>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0437875" y="18973800"/>
          <a:ext cx="6191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561975</xdr:colOff>
      <xdr:row>1</xdr:row>
      <xdr:rowOff>609600</xdr:rowOff>
    </xdr:to>
    <xdr:pic>
      <xdr:nvPicPr>
        <xdr:cNvPr id="6" name="Picture 5"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3825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6</xdr:row>
      <xdr:rowOff>114300</xdr:rowOff>
    </xdr:to>
    <xdr:pic>
      <xdr:nvPicPr>
        <xdr:cNvPr id="2" name="Picture 1" descr="Image result for ‫آرم دانشگاه علوم پزشکی تبریز‬‎">
          <a:hlinkClick xmlns:r="http://schemas.openxmlformats.org/officeDocument/2006/relationships" r:id="rId1" tooltip="بازگشت به فهرست"/>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twoCellAnchor editAs="oneCell">
    <xdr:from>
      <xdr:col>0</xdr:col>
      <xdr:colOff>0</xdr:colOff>
      <xdr:row>0</xdr:row>
      <xdr:rowOff>0</xdr:rowOff>
    </xdr:from>
    <xdr:to>
      <xdr:col>1</xdr:col>
      <xdr:colOff>704850</xdr:colOff>
      <xdr:row>1</xdr:row>
      <xdr:rowOff>609600</xdr:rowOff>
    </xdr:to>
    <xdr:pic>
      <xdr:nvPicPr>
        <xdr:cNvPr id="4" name="Picture 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3825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2</xdr:row>
      <xdr:rowOff>0</xdr:rowOff>
    </xdr:to>
    <xdr:pic>
      <xdr:nvPicPr>
        <xdr:cNvPr id="5" name="Picture 4"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602053</xdr:colOff>
      <xdr:row>0</xdr:row>
      <xdr:rowOff>188704</xdr:rowOff>
    </xdr:from>
    <xdr:to>
      <xdr:col>1</xdr:col>
      <xdr:colOff>817714</xdr:colOff>
      <xdr:row>1</xdr:row>
      <xdr:rowOff>170731</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0019608088" y="188704"/>
          <a:ext cx="1267005" cy="82669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257175</xdr:colOff>
      <xdr:row>0</xdr:row>
      <xdr:rowOff>133350</xdr:rowOff>
    </xdr:from>
    <xdr:to>
      <xdr:col>1</xdr:col>
      <xdr:colOff>209550</xdr:colOff>
      <xdr:row>1</xdr:row>
      <xdr:rowOff>238124</xdr:rowOff>
    </xdr:to>
    <xdr:pic>
      <xdr:nvPicPr>
        <xdr:cNvPr id="4" name="Picture 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5792175" y="133350"/>
          <a:ext cx="1590675" cy="87629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387350</xdr:colOff>
      <xdr:row>2</xdr:row>
      <xdr:rowOff>0</xdr:rowOff>
    </xdr:to>
    <xdr:pic>
      <xdr:nvPicPr>
        <xdr:cNvPr id="4" name="Picture 3"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0"/>
          <a:ext cx="1419225" cy="12573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361951</xdr:colOff>
      <xdr:row>0</xdr:row>
      <xdr:rowOff>190501</xdr:rowOff>
    </xdr:from>
    <xdr:to>
      <xdr:col>1</xdr:col>
      <xdr:colOff>142876</xdr:colOff>
      <xdr:row>1</xdr:row>
      <xdr:rowOff>333376</xdr:rowOff>
    </xdr:to>
    <xdr:pic>
      <xdr:nvPicPr>
        <xdr:cNvPr id="8" name="Picture 7"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4887299" y="190501"/>
          <a:ext cx="1019175" cy="93345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1</xdr:rowOff>
    </xdr:from>
    <xdr:to>
      <xdr:col>1</xdr:col>
      <xdr:colOff>628650</xdr:colOff>
      <xdr:row>1</xdr:row>
      <xdr:rowOff>342901</xdr:rowOff>
    </xdr:to>
    <xdr:pic>
      <xdr:nvPicPr>
        <xdr:cNvPr id="2" name="Picture 1" descr="Image result for ‫آرم دانشگاه علوم پزشکی تبریز‬‎">
          <a:hlinkClick xmlns:r="http://schemas.openxmlformats.org/officeDocument/2006/relationships" r:id="rId1" tooltip="بازگشت به فهرست"/>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6973275" y="1"/>
          <a:ext cx="1323975" cy="9906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1</xdr:rowOff>
    </xdr:from>
    <xdr:to>
      <xdr:col>1</xdr:col>
      <xdr:colOff>400050</xdr:colOff>
      <xdr:row>1</xdr:row>
      <xdr:rowOff>123825</xdr:rowOff>
    </xdr:to>
    <xdr:pic>
      <xdr:nvPicPr>
        <xdr:cNvPr id="2" name="Picture 1" descr="Image result for ‫آرم دانشگاه علوم پزشکی تبریز‬‎">
          <a:hlinkClick xmlns:r="http://schemas.openxmlformats.org/officeDocument/2006/relationships" r:id="rId1" tooltip="بازگشت به فهرست"/>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6297000" y="361951"/>
          <a:ext cx="990600" cy="771524"/>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1047750</xdr:colOff>
      <xdr:row>2</xdr:row>
      <xdr:rowOff>0</xdr:rowOff>
    </xdr:to>
    <xdr:pic>
      <xdr:nvPicPr>
        <xdr:cNvPr id="3" name="Picture 2"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7668600" y="28575"/>
          <a:ext cx="1019175" cy="98107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85725</xdr:colOff>
      <xdr:row>1</xdr:row>
      <xdr:rowOff>38101</xdr:rowOff>
    </xdr:from>
    <xdr:to>
      <xdr:col>21</xdr:col>
      <xdr:colOff>0</xdr:colOff>
      <xdr:row>26</xdr:row>
      <xdr:rowOff>0</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95250</xdr:colOff>
      <xdr:row>23</xdr:row>
      <xdr:rowOff>180974</xdr:rowOff>
    </xdr:from>
    <xdr:to>
      <xdr:col>15</xdr:col>
      <xdr:colOff>142875</xdr:colOff>
      <xdr:row>26</xdr:row>
      <xdr:rowOff>0</xdr:rowOff>
    </xdr:to>
    <xdr:pic>
      <xdr:nvPicPr>
        <xdr:cNvPr id="2" name="Picture 1" descr="Image result for ‫آرم دانشگاه علوم پزشکی تبریز‬‎">
          <a:hlinkClick xmlns:r="http://schemas.openxmlformats.org/officeDocument/2006/relationships" r:id="rId2" tooltip="بازگشت به فهرست"/>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3">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3514725" y="4562474"/>
          <a:ext cx="657225" cy="39052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19050</xdr:rowOff>
    </xdr:from>
    <xdr:to>
      <xdr:col>1</xdr:col>
      <xdr:colOff>1</xdr:colOff>
      <xdr:row>1</xdr:row>
      <xdr:rowOff>9525</xdr:rowOff>
    </xdr:to>
    <xdr:pic>
      <xdr:nvPicPr>
        <xdr:cNvPr id="3" name="Picture 2"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8516324" y="19050"/>
          <a:ext cx="1057275" cy="990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361950</xdr:colOff>
      <xdr:row>1</xdr:row>
      <xdr:rowOff>114301</xdr:rowOff>
    </xdr:to>
    <xdr:pic>
      <xdr:nvPicPr>
        <xdr:cNvPr id="2" name="Picture 1" descr="Image result for ‫آرم دانشگاه علوم پزشکی تبریز‬‎">
          <a:hlinkClick xmlns:r="http://schemas.openxmlformats.org/officeDocument/2006/relationships" r:id="rId1" tooltip="بازگشت به فهرست"/>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7239975" y="1"/>
          <a:ext cx="1076325" cy="76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171450</xdr:colOff>
      <xdr:row>10</xdr:row>
      <xdr:rowOff>3048000</xdr:rowOff>
    </xdr:from>
    <xdr:to>
      <xdr:col>2</xdr:col>
      <xdr:colOff>180975</xdr:colOff>
      <xdr:row>10</xdr:row>
      <xdr:rowOff>3743325</xdr:rowOff>
    </xdr:to>
    <xdr:pic>
      <xdr:nvPicPr>
        <xdr:cNvPr id="2" name="Picture 59" descr="Image result for ‫آرم دانشگاه علوم پزشکی تبریز‬‎">
          <a:hlinkClick xmlns:r="http://schemas.openxmlformats.org/officeDocument/2006/relationships" r:id="rId1" tgtFrame="&quot;_blank&quo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77775" y="64865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54</xdr:row>
      <xdr:rowOff>3457575</xdr:rowOff>
    </xdr:from>
    <xdr:to>
      <xdr:col>0</xdr:col>
      <xdr:colOff>133350</xdr:colOff>
      <xdr:row>54</xdr:row>
      <xdr:rowOff>4152900</xdr:rowOff>
    </xdr:to>
    <xdr:pic>
      <xdr:nvPicPr>
        <xdr:cNvPr id="3" name="Picture 65" descr="Image result for ‫آرم دانشگاه علوم پزشکی تبریز‬‎">
          <a:hlinkClick xmlns:r="http://schemas.openxmlformats.org/officeDocument/2006/relationships" r:id="rId1" tgtFrame="&quot;_blank&quo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54150" y="236791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1</xdr:col>
      <xdr:colOff>600075</xdr:colOff>
      <xdr:row>1</xdr:row>
      <xdr:rowOff>247651</xdr:rowOff>
    </xdr:to>
    <xdr:pic>
      <xdr:nvPicPr>
        <xdr:cNvPr id="4" name="Picture 3" descr="Image result for ‫آرم دانشگاه علوم پزشکی تبریز‬‎">
          <a:hlinkClick xmlns:r="http://schemas.openxmlformats.org/officeDocument/2006/relationships" r:id="rId3" tooltip="بازگشت به فهرست"/>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7001850" y="1"/>
          <a:ext cx="1314450" cy="8953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590550</xdr:colOff>
      <xdr:row>1</xdr:row>
      <xdr:rowOff>447675</xdr:rowOff>
    </xdr:to>
    <xdr:pic>
      <xdr:nvPicPr>
        <xdr:cNvPr id="2" name="Picture 1"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9996297000" y="0"/>
          <a:ext cx="1200150" cy="10763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704850</xdr:colOff>
      <xdr:row>2</xdr:row>
      <xdr:rowOff>0</xdr:rowOff>
    </xdr:to>
    <xdr:pic>
      <xdr:nvPicPr>
        <xdr:cNvPr id="3" name="Picture 2" descr="Image result for ‫آرم دانشگاه علوم پزشکی تبریز‬‎">
          <a:hlinkClick xmlns:r="http://schemas.openxmlformats.org/officeDocument/2006/relationships" r:id="rId1" tooltip="بازگشت به فهرست"/>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68275" y="9525"/>
          <a:ext cx="1419225" cy="1247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304800</xdr:colOff>
      <xdr:row>33</xdr:row>
      <xdr:rowOff>1981200</xdr:rowOff>
    </xdr:from>
    <xdr:to>
      <xdr:col>7</xdr:col>
      <xdr:colOff>314325</xdr:colOff>
      <xdr:row>33</xdr:row>
      <xdr:rowOff>2676525</xdr:rowOff>
    </xdr:to>
    <xdr:pic>
      <xdr:nvPicPr>
        <xdr:cNvPr id="4" name="Picture 143"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495275" y="93840300"/>
          <a:ext cx="6191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55</xdr:row>
      <xdr:rowOff>3352800</xdr:rowOff>
    </xdr:from>
    <xdr:to>
      <xdr:col>3</xdr:col>
      <xdr:colOff>28575</xdr:colOff>
      <xdr:row>55</xdr:row>
      <xdr:rowOff>4048125</xdr:rowOff>
    </xdr:to>
    <xdr:pic>
      <xdr:nvPicPr>
        <xdr:cNvPr id="5" name="Picture 144"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219425" y="142408275"/>
          <a:ext cx="6191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314325</xdr:colOff>
      <xdr:row>57</xdr:row>
      <xdr:rowOff>0</xdr:rowOff>
    </xdr:from>
    <xdr:to>
      <xdr:col>7</xdr:col>
      <xdr:colOff>323850</xdr:colOff>
      <xdr:row>57</xdr:row>
      <xdr:rowOff>0</xdr:rowOff>
    </xdr:to>
    <xdr:pic>
      <xdr:nvPicPr>
        <xdr:cNvPr id="6" name="Picture 145"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485750" y="184689750"/>
          <a:ext cx="6191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0</xdr:row>
      <xdr:rowOff>0</xdr:rowOff>
    </xdr:from>
    <xdr:to>
      <xdr:col>0</xdr:col>
      <xdr:colOff>942975</xdr:colOff>
      <xdr:row>1</xdr:row>
      <xdr:rowOff>381000</xdr:rowOff>
    </xdr:to>
    <xdr:pic>
      <xdr:nvPicPr>
        <xdr:cNvPr id="9" name="Picture 8" descr="Image result for ‫آرم دانشگاه علوم پزشکی تبریز‬‎">
          <a:hlinkClick xmlns:r="http://schemas.openxmlformats.org/officeDocument/2006/relationships" r:id="rId3" tooltip="بازگشت به فهرست"/>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2">
          <a:clrChange>
            <a:clrFrom>
              <a:srgbClr val="FFFFFF"/>
            </a:clrFrom>
            <a:clrTo>
              <a:srgbClr val="FFFFFF">
                <a:alpha val="0"/>
              </a:srgbClr>
            </a:clrTo>
          </a:clrChange>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a:off x="12887325" y="0"/>
          <a:ext cx="914400" cy="1009650"/>
        </a:xfrm>
        <a:prstGeom prst="rect">
          <a:avLst/>
        </a:prstGeom>
        <a:noFill/>
        <a:ln>
          <a:noFill/>
        </a:ln>
      </xdr:spPr>
    </xdr:pic>
    <xdr:clientData/>
  </xdr:twoCellAnchor>
  <xdr:twoCellAnchor>
    <xdr:from>
      <xdr:col>2</xdr:col>
      <xdr:colOff>19050</xdr:colOff>
      <xdr:row>50</xdr:row>
      <xdr:rowOff>3352800</xdr:rowOff>
    </xdr:from>
    <xdr:to>
      <xdr:col>3</xdr:col>
      <xdr:colOff>28575</xdr:colOff>
      <xdr:row>50</xdr:row>
      <xdr:rowOff>4048125</xdr:rowOff>
    </xdr:to>
    <xdr:pic>
      <xdr:nvPicPr>
        <xdr:cNvPr id="10" name="Picture 144"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7175" y="21659850"/>
          <a:ext cx="8096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55</xdr:row>
      <xdr:rowOff>3352800</xdr:rowOff>
    </xdr:from>
    <xdr:to>
      <xdr:col>3</xdr:col>
      <xdr:colOff>28575</xdr:colOff>
      <xdr:row>55</xdr:row>
      <xdr:rowOff>4048125</xdr:rowOff>
    </xdr:to>
    <xdr:pic>
      <xdr:nvPicPr>
        <xdr:cNvPr id="7" name="Picture 144"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7175" y="250031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50</xdr:row>
      <xdr:rowOff>3352800</xdr:rowOff>
    </xdr:from>
    <xdr:to>
      <xdr:col>3</xdr:col>
      <xdr:colOff>28575</xdr:colOff>
      <xdr:row>50</xdr:row>
      <xdr:rowOff>4048125</xdr:rowOff>
    </xdr:to>
    <xdr:pic>
      <xdr:nvPicPr>
        <xdr:cNvPr id="8" name="Picture 144" descr="Image result for ‫آرم دانشگاه علوم پزشکی تبریز‬‎">
          <a:hlinkClick xmlns:r="http://schemas.openxmlformats.org/officeDocument/2006/relationships" r:id="rId1" tgtFrame="&quot;_blank&quo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7175" y="2229802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588;&#1740;&#1585;&#1583;&#1604;\1401\&#1576;&#1575;&#1586;&#1583;&#1740;&#1583;%20&#1606;&#1592;&#1575;&#1585;&#1578;&#1740;\1401&#1670;&#1705;%20&#1604;&#1740;&#1587;&#1578;%20&#1576;&#1575;&#1586;&#1583;&#1740;&#1583;%20&#1576;&#1740;&#1605;&#1607;%20&#1608;%20&#1578;&#1593;&#1585;&#1601;&#16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605;&#1740;&#1586;&#1705;&#1575;&#1585;%20&#1605;&#1740;&#1606;&#1575;\1401\1401&#1670;&#1705;%20&#1604;&#1740;&#1587;&#1578;%20%20&#1705;&#1604;&#17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رکز"/>
    </sheetNames>
    <sheetDataSet>
      <sheetData sheetId="0" refreshError="1">
        <row r="3">
          <cell r="A3">
            <v>1</v>
          </cell>
          <cell r="B3" t="str">
            <v>برنامه کاهش پرداختی بیماران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رکز"/>
    </sheetNames>
    <sheetDataSet>
      <sheetData sheetId="0" refreshError="1">
        <row r="3">
          <cell r="A3">
            <v>1</v>
          </cell>
          <cell r="B3" t="str">
            <v>آیا در بررسی پرونده ها فرانشیز سهم بیمار صحیح است ؟</v>
          </cell>
        </row>
        <row r="5">
          <cell r="B5" t="str">
            <v>آیا تعرفه ها در صورتحسابها بصورت صحیح درج و محاسبه شده است؟</v>
          </cell>
        </row>
        <row r="7">
          <cell r="B7" t="str">
            <v>آیا هزینه های اضافی از بیماران اخذ میشود؟( هزینه تشکیل پرونده ،هزینه لباس و...)</v>
          </cell>
        </row>
        <row r="9">
          <cell r="B9" t="str">
            <v>عدم درج اقلام شامل 6 درصد هتلینگ و 40 درصد حق فنی اتاق عمل در صورتحساب بیماران</v>
          </cell>
        </row>
        <row r="11">
          <cell r="B11" t="str">
            <v>آیا در صورتحساب بیماران حق العمل و حق الزحمه های پزشکان درج می شود؟</v>
          </cell>
        </row>
        <row r="12">
          <cell r="B12" t="str">
            <v xml:space="preserve"> آیا بیماران جهت تهیه دارو  و ملزومات مصرفی پزشکی به خارج از بیمارستان ارجاع داده میشوند؟</v>
          </cell>
        </row>
        <row r="13">
          <cell r="B13" t="str">
            <v xml:space="preserve"> آیا بیماران جهت انجام آزمایشات و خدمات پاراکلینیکی به خارج بیمارستان ارجاع داده میشوند؟</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showGridLines="0" rightToLeft="1" tabSelected="1" topLeftCell="A2" zoomScale="98" zoomScaleNormal="98" workbookViewId="0"/>
  </sheetViews>
  <sheetFormatPr defaultColWidth="9.140625" defaultRowHeight="15" zeroHeight="1"/>
  <cols>
    <col min="1" max="3" width="9.140625" customWidth="1"/>
    <col min="4" max="4" width="7.7109375" customWidth="1"/>
    <col min="5" max="16" width="9.140625" customWidth="1"/>
    <col min="17" max="17" width="15.28515625" customWidth="1"/>
    <col min="18" max="22" width="9.140625" customWidth="1"/>
    <col min="23" max="23" width="5" customWidth="1"/>
  </cols>
  <sheetData>
    <row r="1" spans="1:19" ht="42" hidden="1" customHeight="1"/>
    <row r="2" spans="1:19" ht="115.5" customHeight="1">
      <c r="D2" s="661" t="s">
        <v>3526</v>
      </c>
      <c r="E2" s="661"/>
      <c r="F2" s="661"/>
      <c r="G2" s="661"/>
      <c r="H2" s="661"/>
      <c r="I2" s="661"/>
      <c r="J2" s="661"/>
      <c r="K2" s="661"/>
      <c r="L2" s="661"/>
      <c r="M2" s="661"/>
      <c r="N2" s="661"/>
      <c r="O2" s="661"/>
      <c r="P2" s="661"/>
      <c r="Q2" s="661"/>
    </row>
    <row r="3" spans="1:19"/>
    <row r="4" spans="1:19"/>
    <row r="5" spans="1:19"/>
    <row r="6" spans="1:19"/>
    <row r="7" spans="1:19"/>
    <row r="8" spans="1:19"/>
    <row r="9" spans="1:19"/>
    <row r="10" spans="1:19"/>
    <row r="11" spans="1:19"/>
    <row r="12" spans="1:19"/>
    <row r="13" spans="1:19" s="120" customFormat="1">
      <c r="A13"/>
      <c r="B13"/>
      <c r="C13"/>
      <c r="D13"/>
      <c r="E13"/>
      <c r="F13"/>
      <c r="G13"/>
      <c r="H13"/>
      <c r="I13"/>
      <c r="J13"/>
      <c r="K13"/>
      <c r="L13"/>
      <c r="M13"/>
      <c r="N13"/>
      <c r="O13"/>
      <c r="P13"/>
      <c r="Q13"/>
      <c r="R13"/>
      <c r="S13"/>
    </row>
    <row r="14" spans="1:19" s="120" customFormat="1">
      <c r="A14"/>
      <c r="B14"/>
      <c r="C14"/>
      <c r="D14"/>
      <c r="E14"/>
      <c r="F14"/>
      <c r="G14"/>
      <c r="H14"/>
      <c r="I14"/>
      <c r="J14"/>
      <c r="K14"/>
      <c r="L14"/>
      <c r="M14"/>
      <c r="N14"/>
      <c r="O14"/>
      <c r="P14"/>
      <c r="Q14"/>
      <c r="R14"/>
      <c r="S14"/>
    </row>
    <row r="15" spans="1:19" s="120" customFormat="1">
      <c r="A15"/>
      <c r="B15"/>
      <c r="C15"/>
      <c r="D15"/>
      <c r="E15"/>
      <c r="F15"/>
      <c r="G15"/>
      <c r="H15"/>
      <c r="I15"/>
      <c r="J15"/>
      <c r="K15"/>
      <c r="L15"/>
      <c r="M15"/>
      <c r="N15"/>
      <c r="O15"/>
      <c r="P15"/>
      <c r="Q15"/>
      <c r="R15"/>
      <c r="S15"/>
    </row>
    <row r="16" spans="1:19" s="120" customFormat="1">
      <c r="A16"/>
      <c r="B16"/>
      <c r="C16"/>
      <c r="D16"/>
      <c r="E16"/>
      <c r="F16"/>
      <c r="G16"/>
      <c r="H16"/>
      <c r="I16"/>
      <c r="J16"/>
      <c r="K16"/>
      <c r="L16"/>
      <c r="M16"/>
      <c r="N16"/>
      <c r="O16"/>
      <c r="P16"/>
      <c r="Q16"/>
      <c r="R16"/>
      <c r="S16"/>
    </row>
    <row r="17" spans="1:19" s="120" customFormat="1">
      <c r="A17"/>
      <c r="B17"/>
      <c r="C17"/>
      <c r="D17"/>
      <c r="E17"/>
      <c r="F17"/>
      <c r="G17"/>
      <c r="H17"/>
      <c r="I17"/>
      <c r="J17"/>
      <c r="K17"/>
      <c r="L17"/>
      <c r="M17"/>
      <c r="N17"/>
      <c r="O17"/>
      <c r="P17"/>
      <c r="Q17"/>
      <c r="R17"/>
      <c r="S17"/>
    </row>
    <row r="18" spans="1:19" s="120" customFormat="1">
      <c r="A18"/>
      <c r="B18"/>
      <c r="C18"/>
      <c r="D18"/>
      <c r="E18"/>
      <c r="F18"/>
      <c r="G18"/>
      <c r="H18"/>
      <c r="I18"/>
      <c r="J18"/>
      <c r="K18"/>
      <c r="L18"/>
      <c r="M18"/>
      <c r="N18"/>
      <c r="O18"/>
      <c r="P18"/>
      <c r="Q18"/>
      <c r="R18"/>
      <c r="S18"/>
    </row>
    <row r="19" spans="1:19" s="120" customFormat="1">
      <c r="A19"/>
      <c r="B19"/>
      <c r="C19"/>
      <c r="D19"/>
      <c r="E19"/>
      <c r="F19"/>
      <c r="G19"/>
      <c r="H19"/>
      <c r="I19"/>
      <c r="J19"/>
      <c r="K19"/>
      <c r="L19"/>
      <c r="M19"/>
      <c r="N19"/>
      <c r="O19"/>
      <c r="P19"/>
      <c r="Q19"/>
      <c r="R19"/>
      <c r="S19"/>
    </row>
    <row r="20" spans="1:19" s="120" customFormat="1">
      <c r="A20"/>
      <c r="B20"/>
      <c r="C20"/>
      <c r="D20"/>
      <c r="E20"/>
      <c r="F20"/>
      <c r="G20"/>
      <c r="H20"/>
      <c r="I20"/>
      <c r="J20"/>
      <c r="K20"/>
      <c r="L20"/>
      <c r="M20"/>
      <c r="N20"/>
      <c r="O20"/>
      <c r="P20"/>
      <c r="Q20"/>
      <c r="R20"/>
      <c r="S20"/>
    </row>
    <row r="21" spans="1:19"/>
    <row r="22" spans="1:19"/>
    <row r="23" spans="1:19"/>
    <row r="24" spans="1:19"/>
    <row r="25" spans="1:19"/>
    <row r="26" spans="1:19"/>
    <row r="27" spans="1:19"/>
    <row r="28" spans="1:19"/>
    <row r="29" spans="1:19"/>
    <row r="30" spans="1:19"/>
  </sheetData>
  <sheetProtection selectLockedCells="1"/>
  <mergeCells count="1">
    <mergeCell ref="D2:Q2"/>
  </mergeCells>
  <pageMargins left="0.7" right="0.7" top="0.75" bottom="0.75" header="0.3" footer="0.3"/>
  <pageSetup paperSize="9" scale="10"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
  <sheetViews>
    <sheetView rightToLeft="1" zoomScaleNormal="100" workbookViewId="0">
      <selection sqref="A1:B2"/>
    </sheetView>
  </sheetViews>
  <sheetFormatPr defaultRowHeight="15"/>
  <cols>
    <col min="1" max="1" width="13" customWidth="1"/>
    <col min="3" max="3" width="116" customWidth="1"/>
    <col min="4" max="4" width="15.140625" customWidth="1"/>
    <col min="5" max="5" width="20.42578125" customWidth="1"/>
    <col min="6" max="6" width="31.140625" customWidth="1"/>
  </cols>
  <sheetData>
    <row r="1" spans="1:6" ht="51" customHeight="1">
      <c r="A1" s="710"/>
      <c r="B1" s="710"/>
      <c r="C1" s="150" t="s">
        <v>1806</v>
      </c>
      <c r="D1" s="711" t="s">
        <v>785</v>
      </c>
      <c r="E1" s="711"/>
      <c r="F1" s="149">
        <f>'شناسنامه بازدید'!D3</f>
        <v>0</v>
      </c>
    </row>
    <row r="2" spans="1:6" ht="27" customHeight="1">
      <c r="A2" s="710"/>
      <c r="B2" s="710"/>
      <c r="C2" s="151" t="str">
        <f>"نام ارزیاب / ارزیابان:       "&amp;'شناسنامه بازدید'!C13</f>
        <v xml:space="preserve">نام ارزیاب / ارزیابان:       </v>
      </c>
      <c r="D2" s="711" t="s">
        <v>357</v>
      </c>
      <c r="E2" s="711"/>
      <c r="F2" s="149">
        <f>'شناسنامه بازدید'!B3</f>
        <v>0</v>
      </c>
    </row>
    <row r="3" spans="1:6" ht="49.5" customHeight="1" thickBot="1">
      <c r="A3" s="153" t="s">
        <v>0</v>
      </c>
      <c r="B3" s="153" t="s">
        <v>1</v>
      </c>
      <c r="C3" s="170" t="s">
        <v>2</v>
      </c>
      <c r="D3" s="154" t="s">
        <v>934</v>
      </c>
      <c r="E3" s="184" t="s">
        <v>3</v>
      </c>
      <c r="F3" s="185" t="s">
        <v>786</v>
      </c>
    </row>
    <row r="4" spans="1:6" ht="24.95" customHeight="1" thickTop="1">
      <c r="A4" s="841"/>
      <c r="B4" s="159">
        <v>1</v>
      </c>
      <c r="C4" s="160" t="s">
        <v>1807</v>
      </c>
      <c r="D4" s="161">
        <v>8</v>
      </c>
      <c r="E4" s="162"/>
      <c r="F4" s="163"/>
    </row>
    <row r="5" spans="1:6" ht="24.95" customHeight="1">
      <c r="A5" s="842"/>
      <c r="B5" s="164">
        <v>2</v>
      </c>
      <c r="C5" s="165" t="s">
        <v>1808</v>
      </c>
      <c r="D5" s="152">
        <v>9</v>
      </c>
      <c r="E5" s="148"/>
      <c r="F5" s="166"/>
    </row>
    <row r="6" spans="1:6" ht="24.95" customHeight="1">
      <c r="A6" s="842"/>
      <c r="B6" s="164">
        <v>3</v>
      </c>
      <c r="C6" s="146" t="s">
        <v>1809</v>
      </c>
      <c r="D6" s="152">
        <v>6</v>
      </c>
      <c r="E6" s="148"/>
      <c r="F6" s="166"/>
    </row>
    <row r="7" spans="1:6" ht="24.95" customHeight="1">
      <c r="A7" s="842"/>
      <c r="B7" s="164">
        <v>4</v>
      </c>
      <c r="C7" s="146" t="s">
        <v>1810</v>
      </c>
      <c r="D7" s="152">
        <v>2</v>
      </c>
      <c r="E7" s="148"/>
      <c r="F7" s="166"/>
    </row>
    <row r="8" spans="1:6" ht="24.95" customHeight="1">
      <c r="A8" s="842"/>
      <c r="B8" s="164">
        <v>5</v>
      </c>
      <c r="C8" s="146" t="s">
        <v>1811</v>
      </c>
      <c r="D8" s="152">
        <v>7</v>
      </c>
      <c r="E8" s="148"/>
      <c r="F8" s="166"/>
    </row>
    <row r="9" spans="1:6" ht="24.95" customHeight="1">
      <c r="A9" s="842"/>
      <c r="B9" s="164">
        <v>6</v>
      </c>
      <c r="C9" s="146" t="s">
        <v>1812</v>
      </c>
      <c r="D9" s="152">
        <v>16</v>
      </c>
      <c r="E9" s="148"/>
      <c r="F9" s="166"/>
    </row>
    <row r="10" spans="1:6" ht="24.95" customHeight="1">
      <c r="A10" s="842"/>
      <c r="B10" s="164">
        <v>7</v>
      </c>
      <c r="C10" s="146" t="s">
        <v>1813</v>
      </c>
      <c r="D10" s="152">
        <v>12</v>
      </c>
      <c r="E10" s="148"/>
      <c r="F10" s="166"/>
    </row>
    <row r="11" spans="1:6" ht="24.95" customHeight="1">
      <c r="A11" s="842"/>
      <c r="B11" s="164">
        <v>8</v>
      </c>
      <c r="C11" s="146" t="s">
        <v>1814</v>
      </c>
      <c r="D11" s="152">
        <v>10</v>
      </c>
      <c r="E11" s="148"/>
      <c r="F11" s="166"/>
    </row>
    <row r="12" spans="1:6" ht="24.95" customHeight="1">
      <c r="A12" s="842"/>
      <c r="B12" s="164">
        <v>9</v>
      </c>
      <c r="C12" s="146" t="s">
        <v>1614</v>
      </c>
      <c r="D12" s="152">
        <v>7</v>
      </c>
      <c r="E12" s="148"/>
      <c r="F12" s="166"/>
    </row>
    <row r="13" spans="1:6" ht="24.95" customHeight="1">
      <c r="A13" s="842"/>
      <c r="B13" s="164">
        <v>10</v>
      </c>
      <c r="C13" s="146" t="s">
        <v>1815</v>
      </c>
      <c r="D13" s="152">
        <v>2</v>
      </c>
      <c r="E13" s="148"/>
      <c r="F13" s="166"/>
    </row>
    <row r="14" spans="1:6" ht="24.95" customHeight="1">
      <c r="A14" s="842"/>
      <c r="B14" s="164">
        <v>11</v>
      </c>
      <c r="C14" s="146" t="s">
        <v>1816</v>
      </c>
      <c r="D14" s="152">
        <v>9</v>
      </c>
      <c r="E14" s="148"/>
      <c r="F14" s="166"/>
    </row>
    <row r="15" spans="1:6" ht="24.95" customHeight="1">
      <c r="A15" s="842"/>
      <c r="B15" s="164">
        <v>12</v>
      </c>
      <c r="C15" s="146" t="s">
        <v>1817</v>
      </c>
      <c r="D15" s="152">
        <v>1</v>
      </c>
      <c r="E15" s="148"/>
      <c r="F15" s="166"/>
    </row>
    <row r="16" spans="1:6" ht="24.95" customHeight="1">
      <c r="A16" s="842"/>
      <c r="B16" s="164">
        <v>13</v>
      </c>
      <c r="C16" s="146" t="s">
        <v>1818</v>
      </c>
      <c r="D16" s="152">
        <v>5</v>
      </c>
      <c r="E16" s="148"/>
      <c r="F16" s="166"/>
    </row>
    <row r="17" spans="1:6" ht="24.95" customHeight="1">
      <c r="A17" s="842"/>
      <c r="B17" s="164">
        <v>14</v>
      </c>
      <c r="C17" s="146" t="s">
        <v>1819</v>
      </c>
      <c r="D17" s="152">
        <v>3</v>
      </c>
      <c r="E17" s="148"/>
      <c r="F17" s="166"/>
    </row>
    <row r="18" spans="1:6" ht="24.95" customHeight="1" thickBot="1">
      <c r="A18" s="843"/>
      <c r="B18" s="164">
        <v>15</v>
      </c>
      <c r="C18" s="146" t="s">
        <v>1820</v>
      </c>
      <c r="D18" s="152">
        <v>3</v>
      </c>
      <c r="E18" s="148"/>
      <c r="F18" s="166"/>
    </row>
    <row r="19" spans="1:6" ht="39.950000000000003" customHeight="1" thickTop="1">
      <c r="A19" s="841" t="s">
        <v>1807</v>
      </c>
      <c r="B19" s="164">
        <v>16</v>
      </c>
      <c r="C19" s="146" t="s">
        <v>1821</v>
      </c>
      <c r="D19" s="152">
        <v>0.5</v>
      </c>
      <c r="E19" s="148"/>
      <c r="F19" s="166"/>
    </row>
    <row r="20" spans="1:6" ht="39.950000000000003" customHeight="1">
      <c r="A20" s="842"/>
      <c r="B20" s="164">
        <v>17</v>
      </c>
      <c r="C20" s="146" t="s">
        <v>1822</v>
      </c>
      <c r="D20" s="152">
        <v>0.5</v>
      </c>
      <c r="E20" s="148"/>
      <c r="F20" s="166"/>
    </row>
    <row r="21" spans="1:6" ht="39.950000000000003" customHeight="1">
      <c r="A21" s="842"/>
      <c r="B21" s="164">
        <v>18</v>
      </c>
      <c r="C21" s="146" t="s">
        <v>1823</v>
      </c>
      <c r="D21" s="152">
        <v>1</v>
      </c>
      <c r="E21" s="148"/>
      <c r="F21" s="166"/>
    </row>
    <row r="22" spans="1:6" ht="39.950000000000003" customHeight="1">
      <c r="A22" s="842"/>
      <c r="B22" s="164">
        <v>19</v>
      </c>
      <c r="C22" s="146" t="s">
        <v>1824</v>
      </c>
      <c r="D22" s="152">
        <v>0.5</v>
      </c>
      <c r="E22" s="148"/>
      <c r="F22" s="166"/>
    </row>
    <row r="23" spans="1:6" ht="80.25" customHeight="1">
      <c r="A23" s="842"/>
      <c r="B23" s="164">
        <v>20</v>
      </c>
      <c r="C23" s="146" t="s">
        <v>1825</v>
      </c>
      <c r="D23" s="152">
        <v>0.5</v>
      </c>
      <c r="E23" s="148"/>
      <c r="F23" s="166"/>
    </row>
    <row r="24" spans="1:6" ht="39.950000000000003" customHeight="1">
      <c r="A24" s="842"/>
      <c r="B24" s="164">
        <v>21</v>
      </c>
      <c r="C24" s="146" t="s">
        <v>1826</v>
      </c>
      <c r="D24" s="152">
        <v>1</v>
      </c>
      <c r="E24" s="148"/>
      <c r="F24" s="166"/>
    </row>
    <row r="25" spans="1:6" ht="39.950000000000003" customHeight="1">
      <c r="A25" s="842"/>
      <c r="B25" s="164">
        <v>22</v>
      </c>
      <c r="C25" s="146" t="s">
        <v>1827</v>
      </c>
      <c r="D25" s="152">
        <v>0.5</v>
      </c>
      <c r="E25" s="148"/>
      <c r="F25" s="166"/>
    </row>
    <row r="26" spans="1:6" ht="39.950000000000003" customHeight="1">
      <c r="A26" s="842"/>
      <c r="B26" s="164">
        <v>23</v>
      </c>
      <c r="C26" s="146" t="s">
        <v>1828</v>
      </c>
      <c r="D26" s="152">
        <v>0.5</v>
      </c>
      <c r="E26" s="148"/>
      <c r="F26" s="166"/>
    </row>
    <row r="27" spans="1:6" ht="39.950000000000003" customHeight="1">
      <c r="A27" s="842"/>
      <c r="B27" s="164">
        <v>24</v>
      </c>
      <c r="C27" s="146" t="s">
        <v>1829</v>
      </c>
      <c r="D27" s="152">
        <v>1</v>
      </c>
      <c r="E27" s="148"/>
      <c r="F27" s="166"/>
    </row>
    <row r="28" spans="1:6" ht="39.950000000000003" customHeight="1">
      <c r="A28" s="842"/>
      <c r="B28" s="164">
        <v>25</v>
      </c>
      <c r="C28" s="146" t="s">
        <v>1830</v>
      </c>
      <c r="D28" s="152">
        <v>1</v>
      </c>
      <c r="E28" s="148"/>
      <c r="F28" s="166"/>
    </row>
    <row r="29" spans="1:6" ht="39.950000000000003" customHeight="1" thickBot="1">
      <c r="A29" s="842"/>
      <c r="B29" s="164">
        <v>26</v>
      </c>
      <c r="C29" s="10" t="s">
        <v>1831</v>
      </c>
      <c r="D29" s="179">
        <v>1</v>
      </c>
      <c r="E29" s="148"/>
      <c r="F29" s="166"/>
    </row>
    <row r="30" spans="1:6" ht="39.950000000000003" customHeight="1" thickTop="1">
      <c r="A30" s="841" t="s">
        <v>1832</v>
      </c>
      <c r="B30" s="164">
        <v>27</v>
      </c>
      <c r="C30" s="146" t="s">
        <v>1833</v>
      </c>
      <c r="D30" s="152">
        <v>2</v>
      </c>
      <c r="E30" s="148"/>
      <c r="F30" s="166"/>
    </row>
    <row r="31" spans="1:6" ht="39.950000000000003" customHeight="1">
      <c r="A31" s="842"/>
      <c r="B31" s="164">
        <v>28</v>
      </c>
      <c r="C31" s="146" t="s">
        <v>1834</v>
      </c>
      <c r="D31" s="152">
        <v>1</v>
      </c>
      <c r="E31" s="148"/>
      <c r="F31" s="166"/>
    </row>
    <row r="32" spans="1:6" ht="39.950000000000003" customHeight="1">
      <c r="A32" s="842"/>
      <c r="B32" s="164">
        <v>29</v>
      </c>
      <c r="C32" s="146" t="s">
        <v>1835</v>
      </c>
      <c r="D32" s="152">
        <v>2</v>
      </c>
      <c r="E32" s="148"/>
      <c r="F32" s="166"/>
    </row>
    <row r="33" spans="1:6" ht="39.950000000000003" customHeight="1">
      <c r="A33" s="842"/>
      <c r="B33" s="164">
        <v>30</v>
      </c>
      <c r="C33" s="146" t="s">
        <v>1836</v>
      </c>
      <c r="D33" s="152">
        <v>1</v>
      </c>
      <c r="E33" s="167"/>
      <c r="F33" s="166"/>
    </row>
    <row r="34" spans="1:6" ht="39.950000000000003" customHeight="1">
      <c r="A34" s="842"/>
      <c r="B34" s="164">
        <v>31</v>
      </c>
      <c r="C34" s="146" t="s">
        <v>1837</v>
      </c>
      <c r="D34" s="152">
        <v>1</v>
      </c>
      <c r="E34" s="148"/>
      <c r="F34" s="166"/>
    </row>
    <row r="35" spans="1:6" ht="39.950000000000003" customHeight="1">
      <c r="A35" s="842"/>
      <c r="B35" s="164">
        <v>32</v>
      </c>
      <c r="C35" s="146" t="s">
        <v>1838</v>
      </c>
      <c r="D35" s="152">
        <v>2</v>
      </c>
      <c r="E35" s="148"/>
      <c r="F35" s="166"/>
    </row>
    <row r="36" spans="1:6" ht="39.950000000000003" customHeight="1" thickBot="1">
      <c r="A36" s="158"/>
      <c r="B36" s="164">
        <v>33</v>
      </c>
      <c r="C36" s="146" t="s">
        <v>1839</v>
      </c>
      <c r="D36" s="152">
        <v>1</v>
      </c>
      <c r="E36" s="148"/>
      <c r="F36" s="166"/>
    </row>
    <row r="37" spans="1:6" ht="39.950000000000003" customHeight="1" thickTop="1">
      <c r="A37" s="841" t="s">
        <v>1840</v>
      </c>
      <c r="B37" s="164">
        <v>34</v>
      </c>
      <c r="C37" s="146" t="s">
        <v>1841</v>
      </c>
      <c r="D37" s="152">
        <v>1</v>
      </c>
      <c r="E37" s="148"/>
      <c r="F37" s="166"/>
    </row>
    <row r="38" spans="1:6" ht="39.950000000000003" customHeight="1">
      <c r="A38" s="842"/>
      <c r="B38" s="164">
        <v>35</v>
      </c>
      <c r="C38" s="146" t="s">
        <v>1842</v>
      </c>
      <c r="D38" s="152">
        <v>1</v>
      </c>
      <c r="E38" s="148"/>
      <c r="F38" s="166"/>
    </row>
    <row r="39" spans="1:6" ht="39.950000000000003" customHeight="1">
      <c r="A39" s="842"/>
      <c r="B39" s="164">
        <v>36</v>
      </c>
      <c r="C39" s="146" t="s">
        <v>1843</v>
      </c>
      <c r="D39" s="152">
        <v>1</v>
      </c>
      <c r="E39" s="148"/>
      <c r="F39" s="166"/>
    </row>
    <row r="40" spans="1:6" ht="39.950000000000003" customHeight="1">
      <c r="A40" s="842"/>
      <c r="B40" s="164">
        <v>37</v>
      </c>
      <c r="C40" s="146" t="s">
        <v>1844</v>
      </c>
      <c r="D40" s="152">
        <v>1</v>
      </c>
      <c r="E40" s="148"/>
      <c r="F40" s="166"/>
    </row>
    <row r="41" spans="1:6" ht="39.950000000000003" customHeight="1" thickBot="1">
      <c r="A41" s="843"/>
      <c r="B41" s="164">
        <v>38</v>
      </c>
      <c r="C41" s="146" t="s">
        <v>1845</v>
      </c>
      <c r="D41" s="152">
        <v>1</v>
      </c>
      <c r="E41" s="148"/>
      <c r="F41" s="166"/>
    </row>
    <row r="42" spans="1:6" ht="39.950000000000003" customHeight="1" thickTop="1">
      <c r="A42" s="841" t="s">
        <v>1846</v>
      </c>
      <c r="B42" s="164">
        <v>39</v>
      </c>
      <c r="C42" s="146" t="s">
        <v>1847</v>
      </c>
      <c r="D42" s="152">
        <v>0.5</v>
      </c>
      <c r="E42" s="148"/>
      <c r="F42" s="166"/>
    </row>
    <row r="43" spans="1:6" ht="39.950000000000003" customHeight="1">
      <c r="A43" s="842"/>
      <c r="B43" s="164">
        <v>40</v>
      </c>
      <c r="C43" s="146" t="s">
        <v>1848</v>
      </c>
      <c r="D43" s="152">
        <v>0.5</v>
      </c>
      <c r="E43" s="148"/>
      <c r="F43" s="166"/>
    </row>
    <row r="44" spans="1:6" ht="39.950000000000003" customHeight="1">
      <c r="A44" s="842"/>
      <c r="B44" s="164">
        <v>41</v>
      </c>
      <c r="C44" s="146" t="s">
        <v>1849</v>
      </c>
      <c r="D44" s="152">
        <v>0.5</v>
      </c>
      <c r="E44" s="148"/>
      <c r="F44" s="166"/>
    </row>
    <row r="45" spans="1:6" ht="39.950000000000003" customHeight="1" thickBot="1">
      <c r="A45" s="842"/>
      <c r="B45" s="164">
        <v>42</v>
      </c>
      <c r="C45" s="146" t="s">
        <v>1850</v>
      </c>
      <c r="D45" s="152">
        <v>0.5</v>
      </c>
      <c r="E45" s="148"/>
      <c r="F45" s="166"/>
    </row>
    <row r="46" spans="1:6" ht="39.950000000000003" customHeight="1" thickTop="1">
      <c r="A46" s="841" t="s">
        <v>1811</v>
      </c>
      <c r="B46" s="164">
        <v>43</v>
      </c>
      <c r="C46" s="146" t="s">
        <v>1851</v>
      </c>
      <c r="D46" s="152">
        <v>0.5</v>
      </c>
      <c r="E46" s="148"/>
      <c r="F46" s="166"/>
    </row>
    <row r="47" spans="1:6" ht="39.950000000000003" customHeight="1">
      <c r="A47" s="842"/>
      <c r="B47" s="164">
        <v>44</v>
      </c>
      <c r="C47" s="146" t="s">
        <v>1852</v>
      </c>
      <c r="D47" s="152">
        <v>0.5</v>
      </c>
      <c r="E47" s="148"/>
      <c r="F47" s="166"/>
    </row>
    <row r="48" spans="1:6" ht="39.950000000000003" customHeight="1">
      <c r="A48" s="842"/>
      <c r="B48" s="164">
        <v>45</v>
      </c>
      <c r="C48" s="146" t="s">
        <v>1853</v>
      </c>
      <c r="D48" s="152">
        <v>0.5</v>
      </c>
      <c r="E48" s="148"/>
      <c r="F48" s="166"/>
    </row>
    <row r="49" spans="1:6" ht="39.950000000000003" customHeight="1">
      <c r="A49" s="842"/>
      <c r="B49" s="164">
        <v>46</v>
      </c>
      <c r="C49" s="146" t="s">
        <v>1854</v>
      </c>
      <c r="D49" s="152">
        <v>0.5</v>
      </c>
      <c r="E49" s="148"/>
      <c r="F49" s="166"/>
    </row>
    <row r="50" spans="1:6" ht="39.950000000000003" customHeight="1">
      <c r="A50" s="842"/>
      <c r="B50" s="164">
        <v>47</v>
      </c>
      <c r="C50" s="146" t="s">
        <v>1855</v>
      </c>
      <c r="D50" s="152">
        <v>1</v>
      </c>
      <c r="E50" s="148"/>
      <c r="F50" s="166"/>
    </row>
    <row r="51" spans="1:6" ht="39.950000000000003" customHeight="1">
      <c r="A51" s="842"/>
      <c r="B51" s="164">
        <v>48</v>
      </c>
      <c r="C51" s="146" t="s">
        <v>1856</v>
      </c>
      <c r="D51" s="152">
        <v>0.5</v>
      </c>
      <c r="E51" s="148"/>
      <c r="F51" s="166"/>
    </row>
    <row r="52" spans="1:6" ht="39.950000000000003" customHeight="1">
      <c r="A52" s="842"/>
      <c r="B52" s="164">
        <v>49</v>
      </c>
      <c r="C52" s="146" t="s">
        <v>1857</v>
      </c>
      <c r="D52" s="152">
        <v>0.5</v>
      </c>
      <c r="E52" s="148"/>
      <c r="F52" s="166"/>
    </row>
    <row r="53" spans="1:6" ht="39.950000000000003" customHeight="1">
      <c r="A53" s="842"/>
      <c r="B53" s="164">
        <v>50</v>
      </c>
      <c r="C53" s="146" t="s">
        <v>1858</v>
      </c>
      <c r="D53" s="152">
        <v>0.5</v>
      </c>
      <c r="E53" s="148"/>
      <c r="F53" s="166"/>
    </row>
    <row r="54" spans="1:6" ht="39.950000000000003" customHeight="1">
      <c r="A54" s="842"/>
      <c r="B54" s="164">
        <v>51</v>
      </c>
      <c r="C54" s="146" t="s">
        <v>1859</v>
      </c>
      <c r="D54" s="152">
        <v>0.5</v>
      </c>
      <c r="E54" s="148"/>
      <c r="F54" s="166"/>
    </row>
    <row r="55" spans="1:6" ht="39.950000000000003" customHeight="1">
      <c r="A55" s="842"/>
      <c r="B55" s="164">
        <v>52</v>
      </c>
      <c r="C55" s="146" t="s">
        <v>1860</v>
      </c>
      <c r="D55" s="152">
        <v>0.5</v>
      </c>
      <c r="E55" s="148"/>
      <c r="F55" s="166"/>
    </row>
    <row r="56" spans="1:6" ht="77.25" customHeight="1">
      <c r="A56" s="842"/>
      <c r="B56" s="164">
        <v>53</v>
      </c>
      <c r="C56" s="146" t="s">
        <v>1861</v>
      </c>
      <c r="D56" s="152">
        <v>0.5</v>
      </c>
      <c r="E56" s="148"/>
      <c r="F56" s="166"/>
    </row>
    <row r="57" spans="1:6" ht="39.950000000000003" customHeight="1">
      <c r="A57" s="842"/>
      <c r="B57" s="164">
        <v>54</v>
      </c>
      <c r="C57" s="146" t="s">
        <v>1862</v>
      </c>
      <c r="D57" s="152">
        <v>0.5</v>
      </c>
      <c r="E57" s="148"/>
      <c r="F57" s="166"/>
    </row>
    <row r="58" spans="1:6" ht="39.950000000000003" customHeight="1" thickBot="1">
      <c r="A58" s="843"/>
      <c r="B58" s="164">
        <v>55</v>
      </c>
      <c r="C58" s="146" t="s">
        <v>1863</v>
      </c>
      <c r="D58" s="152">
        <v>0.5</v>
      </c>
      <c r="E58" s="148"/>
      <c r="F58" s="166"/>
    </row>
    <row r="59" spans="1:6" ht="39.950000000000003" customHeight="1" thickTop="1">
      <c r="A59" s="841" t="s">
        <v>1864</v>
      </c>
      <c r="B59" s="164">
        <v>56</v>
      </c>
      <c r="C59" s="146" t="s">
        <v>1865</v>
      </c>
      <c r="D59" s="152">
        <v>1</v>
      </c>
      <c r="E59" s="148"/>
      <c r="F59" s="166"/>
    </row>
    <row r="60" spans="1:6" ht="39.950000000000003" customHeight="1">
      <c r="A60" s="842"/>
      <c r="B60" s="164">
        <v>57</v>
      </c>
      <c r="C60" s="146" t="s">
        <v>1866</v>
      </c>
      <c r="D60" s="152">
        <v>1</v>
      </c>
      <c r="E60" s="148"/>
      <c r="F60" s="166"/>
    </row>
    <row r="61" spans="1:6" ht="39.950000000000003" customHeight="1">
      <c r="A61" s="842"/>
      <c r="B61" s="164">
        <v>58</v>
      </c>
      <c r="C61" s="146" t="s">
        <v>1867</v>
      </c>
      <c r="D61" s="152">
        <v>0.5</v>
      </c>
      <c r="E61" s="148"/>
      <c r="F61" s="166"/>
    </row>
    <row r="62" spans="1:6" ht="39.950000000000003" customHeight="1">
      <c r="A62" s="842"/>
      <c r="B62" s="164">
        <v>59</v>
      </c>
      <c r="C62" s="146" t="s">
        <v>1868</v>
      </c>
      <c r="D62" s="152">
        <v>1</v>
      </c>
      <c r="E62" s="148"/>
      <c r="F62" s="166"/>
    </row>
    <row r="63" spans="1:6" ht="39.950000000000003" customHeight="1">
      <c r="A63" s="842"/>
      <c r="B63" s="164">
        <v>60</v>
      </c>
      <c r="C63" s="146" t="s">
        <v>1869</v>
      </c>
      <c r="D63" s="152">
        <v>0.5</v>
      </c>
      <c r="E63" s="148"/>
      <c r="F63" s="166"/>
    </row>
    <row r="64" spans="1:6" ht="39.950000000000003" customHeight="1">
      <c r="A64" s="842"/>
      <c r="B64" s="164">
        <v>61</v>
      </c>
      <c r="C64" s="146" t="s">
        <v>1870</v>
      </c>
      <c r="D64" s="152">
        <v>0.5</v>
      </c>
      <c r="E64" s="148"/>
      <c r="F64" s="166"/>
    </row>
    <row r="65" spans="1:6" ht="39.950000000000003" customHeight="1">
      <c r="A65" s="842"/>
      <c r="B65" s="164">
        <v>62</v>
      </c>
      <c r="C65" s="146" t="s">
        <v>1871</v>
      </c>
      <c r="D65" s="152">
        <v>0.5</v>
      </c>
      <c r="E65" s="148"/>
      <c r="F65" s="166"/>
    </row>
    <row r="66" spans="1:6" ht="39.950000000000003" customHeight="1">
      <c r="A66" s="842"/>
      <c r="B66" s="164">
        <v>63</v>
      </c>
      <c r="C66" s="146" t="s">
        <v>1872</v>
      </c>
      <c r="D66" s="152">
        <v>0.5</v>
      </c>
      <c r="E66" s="148"/>
      <c r="F66" s="166"/>
    </row>
    <row r="67" spans="1:6" ht="39.950000000000003" customHeight="1">
      <c r="A67" s="842"/>
      <c r="B67" s="164">
        <v>64</v>
      </c>
      <c r="C67" s="146" t="s">
        <v>1873</v>
      </c>
      <c r="D67" s="152">
        <v>0.5</v>
      </c>
      <c r="E67" s="148"/>
      <c r="F67" s="166"/>
    </row>
    <row r="68" spans="1:6" ht="39.950000000000003" customHeight="1">
      <c r="A68" s="842"/>
      <c r="B68" s="164">
        <v>65</v>
      </c>
      <c r="C68" s="146" t="s">
        <v>1874</v>
      </c>
      <c r="D68" s="152">
        <v>0.5</v>
      </c>
      <c r="E68" s="148"/>
      <c r="F68" s="166"/>
    </row>
    <row r="69" spans="1:6" ht="39.950000000000003" customHeight="1">
      <c r="A69" s="842"/>
      <c r="B69" s="164">
        <v>66</v>
      </c>
      <c r="C69" s="146" t="s">
        <v>1875</v>
      </c>
      <c r="D69" s="152">
        <v>0.5</v>
      </c>
      <c r="E69" s="148"/>
      <c r="F69" s="166"/>
    </row>
    <row r="70" spans="1:6" ht="39.950000000000003" customHeight="1">
      <c r="A70" s="842"/>
      <c r="B70" s="164">
        <v>67</v>
      </c>
      <c r="C70" s="146" t="s">
        <v>1876</v>
      </c>
      <c r="D70" s="152">
        <v>0.5</v>
      </c>
      <c r="E70" s="148"/>
      <c r="F70" s="166"/>
    </row>
    <row r="71" spans="1:6" ht="39.950000000000003" customHeight="1">
      <c r="A71" s="842"/>
      <c r="B71" s="164">
        <v>68</v>
      </c>
      <c r="C71" s="146" t="s">
        <v>1877</v>
      </c>
      <c r="D71" s="152">
        <v>0.5</v>
      </c>
      <c r="E71" s="148"/>
      <c r="F71" s="166"/>
    </row>
    <row r="72" spans="1:6" ht="39.950000000000003" customHeight="1">
      <c r="A72" s="842"/>
      <c r="B72" s="164">
        <v>69</v>
      </c>
      <c r="C72" s="146" t="s">
        <v>1878</v>
      </c>
      <c r="D72" s="152">
        <v>0.5</v>
      </c>
      <c r="E72" s="148"/>
      <c r="F72" s="166"/>
    </row>
    <row r="73" spans="1:6" ht="39.950000000000003" customHeight="1">
      <c r="A73" s="842"/>
      <c r="B73" s="164">
        <v>70</v>
      </c>
      <c r="C73" s="146" t="s">
        <v>1879</v>
      </c>
      <c r="D73" s="152">
        <v>1</v>
      </c>
      <c r="E73" s="148"/>
      <c r="F73" s="166"/>
    </row>
    <row r="74" spans="1:6" ht="39.950000000000003" customHeight="1">
      <c r="A74" s="842"/>
      <c r="B74" s="164">
        <v>71</v>
      </c>
      <c r="C74" s="146" t="s">
        <v>1880</v>
      </c>
      <c r="D74" s="152">
        <v>0.5</v>
      </c>
      <c r="E74" s="148"/>
      <c r="F74" s="166"/>
    </row>
    <row r="75" spans="1:6" ht="39.950000000000003" customHeight="1">
      <c r="A75" s="842"/>
      <c r="B75" s="164">
        <v>72</v>
      </c>
      <c r="C75" s="146" t="s">
        <v>1881</v>
      </c>
      <c r="D75" s="152">
        <v>0.5</v>
      </c>
      <c r="E75" s="148"/>
      <c r="F75" s="166"/>
    </row>
    <row r="76" spans="1:6" ht="39.950000000000003" customHeight="1">
      <c r="A76" s="842"/>
      <c r="B76" s="164">
        <v>73</v>
      </c>
      <c r="C76" s="146" t="s">
        <v>1882</v>
      </c>
      <c r="D76" s="152">
        <v>0.5</v>
      </c>
      <c r="E76" s="148"/>
      <c r="F76" s="166"/>
    </row>
    <row r="77" spans="1:6" ht="39.950000000000003" customHeight="1">
      <c r="A77" s="842"/>
      <c r="B77" s="164">
        <v>74</v>
      </c>
      <c r="C77" s="146" t="s">
        <v>1883</v>
      </c>
      <c r="D77" s="152">
        <v>0.5</v>
      </c>
      <c r="E77" s="148"/>
      <c r="F77" s="166"/>
    </row>
    <row r="78" spans="1:6" ht="39.950000000000003" customHeight="1">
      <c r="A78" s="842"/>
      <c r="B78" s="164">
        <v>75</v>
      </c>
      <c r="C78" s="146" t="s">
        <v>1884</v>
      </c>
      <c r="D78" s="152">
        <v>0.5</v>
      </c>
      <c r="E78" s="148"/>
      <c r="F78" s="166"/>
    </row>
    <row r="79" spans="1:6" ht="39.950000000000003" customHeight="1">
      <c r="A79" s="842"/>
      <c r="B79" s="164">
        <v>76</v>
      </c>
      <c r="C79" s="146" t="s">
        <v>1885</v>
      </c>
      <c r="D79" s="152">
        <v>0.5</v>
      </c>
      <c r="E79" s="148"/>
      <c r="F79" s="166"/>
    </row>
    <row r="80" spans="1:6" ht="39.950000000000003" customHeight="1">
      <c r="A80" s="842"/>
      <c r="B80" s="164">
        <v>77</v>
      </c>
      <c r="C80" s="146" t="s">
        <v>1886</v>
      </c>
      <c r="D80" s="152">
        <v>0.5</v>
      </c>
      <c r="E80" s="148"/>
      <c r="F80" s="166"/>
    </row>
    <row r="81" spans="1:6" ht="39.950000000000003" customHeight="1">
      <c r="A81" s="842"/>
      <c r="B81" s="164">
        <v>78</v>
      </c>
      <c r="C81" s="146" t="s">
        <v>1887</v>
      </c>
      <c r="D81" s="152">
        <v>0.5</v>
      </c>
      <c r="E81" s="148"/>
      <c r="F81" s="166"/>
    </row>
    <row r="82" spans="1:6" ht="39.950000000000003" customHeight="1">
      <c r="A82" s="842"/>
      <c r="B82" s="164">
        <v>79</v>
      </c>
      <c r="C82" s="146" t="s">
        <v>1888</v>
      </c>
      <c r="D82" s="152">
        <v>0.5</v>
      </c>
      <c r="E82" s="148"/>
      <c r="F82" s="166"/>
    </row>
    <row r="83" spans="1:6" ht="39.950000000000003" customHeight="1">
      <c r="A83" s="842"/>
      <c r="B83" s="164">
        <v>80</v>
      </c>
      <c r="C83" s="146" t="s">
        <v>1889</v>
      </c>
      <c r="D83" s="152">
        <v>1</v>
      </c>
      <c r="E83" s="148"/>
      <c r="F83" s="166"/>
    </row>
    <row r="84" spans="1:6" ht="39.950000000000003" customHeight="1" thickBot="1">
      <c r="A84" s="843"/>
      <c r="B84" s="164">
        <v>81</v>
      </c>
      <c r="C84" s="146" t="s">
        <v>1890</v>
      </c>
      <c r="D84" s="152">
        <v>1</v>
      </c>
      <c r="E84" s="148"/>
      <c r="F84" s="166"/>
    </row>
    <row r="85" spans="1:6" ht="39.950000000000003" customHeight="1" thickTop="1">
      <c r="A85" s="841" t="s">
        <v>1891</v>
      </c>
      <c r="B85" s="164">
        <v>82</v>
      </c>
      <c r="C85" s="146" t="s">
        <v>1892</v>
      </c>
      <c r="D85" s="152">
        <v>1</v>
      </c>
      <c r="E85" s="148"/>
      <c r="F85" s="166"/>
    </row>
    <row r="86" spans="1:6" ht="39.950000000000003" customHeight="1">
      <c r="A86" s="842"/>
      <c r="B86" s="164">
        <v>83</v>
      </c>
      <c r="C86" s="146" t="s">
        <v>1893</v>
      </c>
      <c r="D86" s="152">
        <v>1</v>
      </c>
      <c r="E86" s="148"/>
      <c r="F86" s="166"/>
    </row>
    <row r="87" spans="1:6" ht="39.950000000000003" customHeight="1">
      <c r="A87" s="842"/>
      <c r="B87" s="164">
        <v>84</v>
      </c>
      <c r="C87" s="146" t="s">
        <v>1894</v>
      </c>
      <c r="D87" s="152">
        <v>1</v>
      </c>
      <c r="E87" s="148"/>
      <c r="F87" s="166"/>
    </row>
    <row r="88" spans="1:6" ht="39.950000000000003" customHeight="1">
      <c r="A88" s="842"/>
      <c r="B88" s="164">
        <v>85</v>
      </c>
      <c r="C88" s="146" t="s">
        <v>1895</v>
      </c>
      <c r="D88" s="152">
        <v>0.5</v>
      </c>
      <c r="E88" s="103"/>
      <c r="F88" s="166"/>
    </row>
    <row r="89" spans="1:6" ht="39.950000000000003" customHeight="1">
      <c r="A89" s="842"/>
      <c r="B89" s="164">
        <v>86</v>
      </c>
      <c r="C89" s="146" t="s">
        <v>1896</v>
      </c>
      <c r="D89" s="152">
        <v>0.5</v>
      </c>
      <c r="E89" s="103"/>
      <c r="F89" s="166"/>
    </row>
    <row r="90" spans="1:6" ht="39.950000000000003" customHeight="1">
      <c r="A90" s="842"/>
      <c r="B90" s="164">
        <v>87</v>
      </c>
      <c r="C90" s="146" t="s">
        <v>1897</v>
      </c>
      <c r="D90" s="152">
        <v>0.5</v>
      </c>
      <c r="E90" s="103"/>
      <c r="F90" s="166"/>
    </row>
    <row r="91" spans="1:6" ht="39.950000000000003" customHeight="1">
      <c r="A91" s="842"/>
      <c r="B91" s="164">
        <v>88</v>
      </c>
      <c r="C91" s="146" t="s">
        <v>1898</v>
      </c>
      <c r="D91" s="152">
        <v>0.5</v>
      </c>
      <c r="E91" s="103"/>
      <c r="F91" s="166"/>
    </row>
    <row r="92" spans="1:6" ht="39.950000000000003" customHeight="1">
      <c r="A92" s="842"/>
      <c r="B92" s="164">
        <v>89</v>
      </c>
      <c r="C92" s="146" t="s">
        <v>1899</v>
      </c>
      <c r="D92" s="152">
        <v>1</v>
      </c>
      <c r="E92" s="148"/>
      <c r="F92" s="166"/>
    </row>
    <row r="93" spans="1:6" ht="39.950000000000003" customHeight="1">
      <c r="A93" s="842"/>
      <c r="B93" s="164">
        <v>90</v>
      </c>
      <c r="C93" s="146" t="s">
        <v>1900</v>
      </c>
      <c r="D93" s="152">
        <v>0.5</v>
      </c>
      <c r="E93" s="148"/>
      <c r="F93" s="166"/>
    </row>
    <row r="94" spans="1:6" ht="39.950000000000003" customHeight="1">
      <c r="A94" s="842"/>
      <c r="B94" s="164">
        <v>91</v>
      </c>
      <c r="C94" s="146" t="s">
        <v>1901</v>
      </c>
      <c r="D94" s="152">
        <v>1</v>
      </c>
      <c r="E94" s="148"/>
      <c r="F94" s="166"/>
    </row>
    <row r="95" spans="1:6" ht="39.950000000000003" customHeight="1">
      <c r="A95" s="842"/>
      <c r="B95" s="164">
        <v>92</v>
      </c>
      <c r="C95" s="146" t="s">
        <v>1902</v>
      </c>
      <c r="D95" s="152">
        <v>0.5</v>
      </c>
      <c r="E95" s="148"/>
      <c r="F95" s="166"/>
    </row>
    <row r="96" spans="1:6" ht="39.950000000000003" customHeight="1">
      <c r="A96" s="842"/>
      <c r="B96" s="164">
        <v>93</v>
      </c>
      <c r="C96" s="146" t="s">
        <v>1903</v>
      </c>
      <c r="D96" s="152">
        <v>1</v>
      </c>
      <c r="E96" s="148"/>
      <c r="F96" s="166"/>
    </row>
    <row r="97" spans="1:6" ht="39.950000000000003" customHeight="1">
      <c r="A97" s="842"/>
      <c r="B97" s="164">
        <v>94</v>
      </c>
      <c r="C97" s="146" t="s">
        <v>1904</v>
      </c>
      <c r="D97" s="152">
        <v>0.5</v>
      </c>
      <c r="E97" s="148"/>
      <c r="F97" s="166"/>
    </row>
    <row r="98" spans="1:6" ht="39.950000000000003" customHeight="1">
      <c r="A98" s="842"/>
      <c r="B98" s="164">
        <v>95</v>
      </c>
      <c r="C98" s="146" t="s">
        <v>1905</v>
      </c>
      <c r="D98" s="152">
        <v>1</v>
      </c>
      <c r="E98" s="148"/>
      <c r="F98" s="166"/>
    </row>
    <row r="99" spans="1:6" ht="39.950000000000003" customHeight="1">
      <c r="A99" s="842"/>
      <c r="B99" s="164">
        <v>96</v>
      </c>
      <c r="C99" s="146" t="s">
        <v>1906</v>
      </c>
      <c r="D99" s="152">
        <v>1</v>
      </c>
      <c r="E99" s="148"/>
      <c r="F99" s="166"/>
    </row>
    <row r="100" spans="1:6" ht="39.950000000000003" customHeight="1" thickBot="1">
      <c r="A100" s="843"/>
      <c r="B100" s="164">
        <v>97</v>
      </c>
      <c r="C100" s="146" t="s">
        <v>1907</v>
      </c>
      <c r="D100" s="152">
        <v>0.5</v>
      </c>
      <c r="E100" s="148"/>
      <c r="F100" s="166"/>
    </row>
    <row r="101" spans="1:6" ht="39.950000000000003" customHeight="1" thickTop="1">
      <c r="A101" s="841" t="s">
        <v>1908</v>
      </c>
      <c r="B101" s="164">
        <v>98</v>
      </c>
      <c r="C101" s="146" t="s">
        <v>1909</v>
      </c>
      <c r="D101" s="152">
        <v>1</v>
      </c>
      <c r="E101" s="148"/>
      <c r="F101" s="166"/>
    </row>
    <row r="102" spans="1:6" ht="39.950000000000003" customHeight="1">
      <c r="A102" s="842"/>
      <c r="B102" s="164">
        <v>99</v>
      </c>
      <c r="C102" s="146" t="s">
        <v>1910</v>
      </c>
      <c r="D102" s="152">
        <v>1</v>
      </c>
      <c r="E102" s="148"/>
      <c r="F102" s="166"/>
    </row>
    <row r="103" spans="1:6" ht="39.950000000000003" customHeight="1">
      <c r="A103" s="842"/>
      <c r="B103" s="164">
        <v>100</v>
      </c>
      <c r="C103" s="146" t="s">
        <v>1911</v>
      </c>
      <c r="D103" s="152">
        <v>0.5</v>
      </c>
      <c r="E103" s="148"/>
      <c r="F103" s="166"/>
    </row>
    <row r="104" spans="1:6" ht="39.950000000000003" customHeight="1">
      <c r="A104" s="842"/>
      <c r="B104" s="164">
        <v>101</v>
      </c>
      <c r="C104" s="146" t="s">
        <v>1912</v>
      </c>
      <c r="D104" s="152">
        <v>0.5</v>
      </c>
      <c r="E104" s="148"/>
      <c r="F104" s="166"/>
    </row>
    <row r="105" spans="1:6" ht="39.950000000000003" customHeight="1">
      <c r="A105" s="842"/>
      <c r="B105" s="164">
        <v>102</v>
      </c>
      <c r="C105" s="146" t="s">
        <v>1913</v>
      </c>
      <c r="D105" s="152">
        <v>0.5</v>
      </c>
      <c r="E105" s="148"/>
      <c r="F105" s="166"/>
    </row>
    <row r="106" spans="1:6" ht="39.950000000000003" customHeight="1">
      <c r="A106" s="842"/>
      <c r="B106" s="164">
        <v>103</v>
      </c>
      <c r="C106" s="146" t="s">
        <v>1914</v>
      </c>
      <c r="D106" s="152">
        <v>0.5</v>
      </c>
      <c r="E106" s="148"/>
      <c r="F106" s="166"/>
    </row>
    <row r="107" spans="1:6" ht="39.950000000000003" customHeight="1">
      <c r="A107" s="842"/>
      <c r="B107" s="164">
        <v>104</v>
      </c>
      <c r="C107" s="146" t="s">
        <v>1915</v>
      </c>
      <c r="D107" s="152">
        <v>0.5</v>
      </c>
      <c r="E107" s="148"/>
      <c r="F107" s="166"/>
    </row>
    <row r="108" spans="1:6" ht="39.950000000000003" customHeight="1">
      <c r="A108" s="842"/>
      <c r="B108" s="164">
        <v>105</v>
      </c>
      <c r="C108" s="146" t="s">
        <v>1916</v>
      </c>
      <c r="D108" s="152">
        <v>0.5</v>
      </c>
      <c r="E108" s="148"/>
      <c r="F108" s="166"/>
    </row>
    <row r="109" spans="1:6" ht="39.950000000000003" customHeight="1">
      <c r="A109" s="842"/>
      <c r="B109" s="164">
        <v>106</v>
      </c>
      <c r="C109" s="146" t="s">
        <v>1917</v>
      </c>
      <c r="D109" s="152">
        <v>1</v>
      </c>
      <c r="E109" s="148"/>
      <c r="F109" s="166"/>
    </row>
    <row r="110" spans="1:6" ht="39.950000000000003" customHeight="1">
      <c r="A110" s="842"/>
      <c r="B110" s="164">
        <v>107</v>
      </c>
      <c r="C110" s="146" t="s">
        <v>1918</v>
      </c>
      <c r="D110" s="152">
        <v>1</v>
      </c>
      <c r="E110" s="148"/>
      <c r="F110" s="166"/>
    </row>
    <row r="111" spans="1:6" ht="39.950000000000003" customHeight="1">
      <c r="A111" s="842"/>
      <c r="B111" s="164">
        <v>108</v>
      </c>
      <c r="C111" s="146" t="s">
        <v>1919</v>
      </c>
      <c r="D111" s="152">
        <v>0.5</v>
      </c>
      <c r="E111" s="148"/>
      <c r="F111" s="166"/>
    </row>
    <row r="112" spans="1:6" ht="39.950000000000003" customHeight="1">
      <c r="A112" s="842"/>
      <c r="B112" s="164">
        <v>109</v>
      </c>
      <c r="C112" s="146" t="s">
        <v>1920</v>
      </c>
      <c r="D112" s="152">
        <v>1</v>
      </c>
      <c r="E112" s="148"/>
      <c r="F112" s="166"/>
    </row>
    <row r="113" spans="1:6" ht="39.950000000000003" customHeight="1">
      <c r="A113" s="842"/>
      <c r="B113" s="164">
        <v>110</v>
      </c>
      <c r="C113" s="146" t="s">
        <v>1921</v>
      </c>
      <c r="D113" s="152">
        <v>1</v>
      </c>
      <c r="E113" s="148"/>
      <c r="F113" s="166"/>
    </row>
    <row r="114" spans="1:6" ht="39.950000000000003" customHeight="1" thickBot="1">
      <c r="A114" s="843"/>
      <c r="B114" s="164">
        <v>111</v>
      </c>
      <c r="C114" s="146" t="s">
        <v>1922</v>
      </c>
      <c r="D114" s="152">
        <v>0.5</v>
      </c>
      <c r="E114" s="148"/>
      <c r="F114" s="166"/>
    </row>
    <row r="115" spans="1:6" ht="39.950000000000003" customHeight="1" thickTop="1">
      <c r="A115" s="841" t="s">
        <v>1614</v>
      </c>
      <c r="B115" s="164">
        <v>112</v>
      </c>
      <c r="C115" s="146" t="s">
        <v>1923</v>
      </c>
      <c r="D115" s="152">
        <v>1</v>
      </c>
      <c r="E115" s="148"/>
      <c r="F115" s="166"/>
    </row>
    <row r="116" spans="1:6" ht="39.950000000000003" customHeight="1">
      <c r="A116" s="842"/>
      <c r="B116" s="164">
        <v>113</v>
      </c>
      <c r="C116" s="146" t="s">
        <v>1924</v>
      </c>
      <c r="D116" s="152">
        <v>1</v>
      </c>
      <c r="E116" s="148"/>
      <c r="F116" s="166"/>
    </row>
    <row r="117" spans="1:6" ht="39.950000000000003" customHeight="1">
      <c r="A117" s="842"/>
      <c r="B117" s="164">
        <v>114</v>
      </c>
      <c r="C117" s="10" t="s">
        <v>1925</v>
      </c>
      <c r="D117" s="179">
        <v>1</v>
      </c>
      <c r="E117" s="148"/>
      <c r="F117" s="166"/>
    </row>
    <row r="118" spans="1:6" ht="39.950000000000003" customHeight="1">
      <c r="A118" s="842"/>
      <c r="B118" s="164">
        <v>116</v>
      </c>
      <c r="C118" s="146" t="s">
        <v>1926</v>
      </c>
      <c r="D118" s="152">
        <v>1</v>
      </c>
      <c r="E118" s="148"/>
      <c r="F118" s="166"/>
    </row>
    <row r="119" spans="1:6" ht="39.950000000000003" customHeight="1">
      <c r="A119" s="842"/>
      <c r="B119" s="164">
        <v>117</v>
      </c>
      <c r="C119" s="146" t="s">
        <v>1927</v>
      </c>
      <c r="D119" s="152">
        <v>1</v>
      </c>
      <c r="E119" s="148"/>
      <c r="F119" s="166"/>
    </row>
    <row r="120" spans="1:6" ht="39.950000000000003" customHeight="1">
      <c r="A120" s="842"/>
      <c r="B120" s="164">
        <v>118</v>
      </c>
      <c r="C120" s="146" t="s">
        <v>1928</v>
      </c>
      <c r="D120" s="152">
        <v>1</v>
      </c>
      <c r="E120" s="148"/>
      <c r="F120" s="166"/>
    </row>
    <row r="121" spans="1:6" ht="39.950000000000003" customHeight="1" thickBot="1">
      <c r="A121" s="843"/>
      <c r="B121" s="164">
        <v>119</v>
      </c>
      <c r="C121" s="146" t="s">
        <v>1929</v>
      </c>
      <c r="D121" s="152">
        <v>1</v>
      </c>
      <c r="E121" s="148"/>
      <c r="F121" s="166"/>
    </row>
    <row r="122" spans="1:6" ht="39.950000000000003" customHeight="1" thickTop="1">
      <c r="A122" s="841" t="s">
        <v>1930</v>
      </c>
      <c r="B122" s="164">
        <v>120</v>
      </c>
      <c r="C122" s="146" t="s">
        <v>1931</v>
      </c>
      <c r="D122" s="152">
        <v>1</v>
      </c>
      <c r="E122" s="148"/>
      <c r="F122" s="166"/>
    </row>
    <row r="123" spans="1:6" ht="39.950000000000003" customHeight="1" thickBot="1">
      <c r="A123" s="843"/>
      <c r="B123" s="164">
        <v>121</v>
      </c>
      <c r="C123" s="146" t="s">
        <v>1932</v>
      </c>
      <c r="D123" s="152">
        <v>1</v>
      </c>
      <c r="E123" s="148"/>
      <c r="F123" s="166"/>
    </row>
    <row r="124" spans="1:6" ht="39.950000000000003" customHeight="1" thickTop="1">
      <c r="A124" s="841" t="s">
        <v>1933</v>
      </c>
      <c r="B124" s="164">
        <v>122</v>
      </c>
      <c r="C124" s="146" t="s">
        <v>1934</v>
      </c>
      <c r="D124" s="152">
        <v>0.5</v>
      </c>
      <c r="E124" s="148"/>
      <c r="F124" s="166"/>
    </row>
    <row r="125" spans="1:6" ht="39.950000000000003" customHeight="1">
      <c r="A125" s="842"/>
      <c r="B125" s="164">
        <v>123</v>
      </c>
      <c r="C125" s="146" t="s">
        <v>1935</v>
      </c>
      <c r="D125" s="152">
        <v>0.5</v>
      </c>
      <c r="E125" s="148"/>
      <c r="F125" s="166"/>
    </row>
    <row r="126" spans="1:6" ht="39.950000000000003" customHeight="1">
      <c r="A126" s="842"/>
      <c r="B126" s="164">
        <v>124</v>
      </c>
      <c r="C126" s="146" t="s">
        <v>1936</v>
      </c>
      <c r="D126" s="152">
        <v>0.5</v>
      </c>
      <c r="E126" s="148"/>
      <c r="F126" s="166"/>
    </row>
    <row r="127" spans="1:6" ht="39.950000000000003" customHeight="1">
      <c r="A127" s="842"/>
      <c r="B127" s="164">
        <v>125</v>
      </c>
      <c r="C127" s="146" t="s">
        <v>1937</v>
      </c>
      <c r="D127" s="152">
        <v>0.5</v>
      </c>
      <c r="E127" s="148"/>
      <c r="F127" s="166"/>
    </row>
    <row r="128" spans="1:6" ht="39.950000000000003" customHeight="1">
      <c r="A128" s="842"/>
      <c r="B128" s="164">
        <v>126</v>
      </c>
      <c r="C128" s="146" t="s">
        <v>1938</v>
      </c>
      <c r="D128" s="152">
        <v>0.5</v>
      </c>
      <c r="E128" s="148"/>
      <c r="F128" s="166"/>
    </row>
    <row r="129" spans="1:6" ht="39.950000000000003" customHeight="1">
      <c r="A129" s="842"/>
      <c r="B129" s="164">
        <v>127</v>
      </c>
      <c r="C129" s="146" t="s">
        <v>1939</v>
      </c>
      <c r="D129" s="152">
        <v>0.5</v>
      </c>
      <c r="E129" s="148"/>
      <c r="F129" s="166"/>
    </row>
    <row r="130" spans="1:6" ht="39.950000000000003" customHeight="1">
      <c r="A130" s="842"/>
      <c r="B130" s="164">
        <v>128</v>
      </c>
      <c r="C130" s="146" t="s">
        <v>1940</v>
      </c>
      <c r="D130" s="152">
        <v>1</v>
      </c>
      <c r="E130" s="148"/>
      <c r="F130" s="166"/>
    </row>
    <row r="131" spans="1:6" ht="39.950000000000003" customHeight="1">
      <c r="A131" s="842"/>
      <c r="B131" s="164">
        <v>129</v>
      </c>
      <c r="C131" s="146" t="s">
        <v>1941</v>
      </c>
      <c r="D131" s="152">
        <v>0.5</v>
      </c>
      <c r="E131" s="148"/>
      <c r="F131" s="166"/>
    </row>
    <row r="132" spans="1:6" ht="39.950000000000003" customHeight="1">
      <c r="A132" s="842"/>
      <c r="B132" s="164">
        <v>130</v>
      </c>
      <c r="C132" s="146" t="s">
        <v>1942</v>
      </c>
      <c r="D132" s="152">
        <v>0.5</v>
      </c>
      <c r="E132" s="148"/>
      <c r="F132" s="166"/>
    </row>
    <row r="133" spans="1:6" ht="39.950000000000003" customHeight="1">
      <c r="A133" s="842"/>
      <c r="B133" s="164">
        <v>131</v>
      </c>
      <c r="C133" s="146" t="s">
        <v>1943</v>
      </c>
      <c r="D133" s="152">
        <v>0.5</v>
      </c>
      <c r="E133" s="148"/>
      <c r="F133" s="166"/>
    </row>
    <row r="134" spans="1:6" ht="39.950000000000003" customHeight="1">
      <c r="A134" s="842"/>
      <c r="B134" s="164">
        <v>132</v>
      </c>
      <c r="C134" s="146" t="s">
        <v>1944</v>
      </c>
      <c r="D134" s="152">
        <v>0.5</v>
      </c>
      <c r="E134" s="148"/>
      <c r="F134" s="166"/>
    </row>
    <row r="135" spans="1:6" ht="39.950000000000003" customHeight="1">
      <c r="A135" s="842"/>
      <c r="B135" s="164">
        <v>133</v>
      </c>
      <c r="C135" s="146" t="s">
        <v>1945</v>
      </c>
      <c r="D135" s="152">
        <v>0.5</v>
      </c>
      <c r="E135" s="148"/>
      <c r="F135" s="166"/>
    </row>
    <row r="136" spans="1:6" ht="39.950000000000003" customHeight="1">
      <c r="A136" s="842"/>
      <c r="B136" s="164">
        <v>134</v>
      </c>
      <c r="C136" s="146" t="s">
        <v>1946</v>
      </c>
      <c r="D136" s="152">
        <v>0.5</v>
      </c>
      <c r="E136" s="148"/>
      <c r="F136" s="166"/>
    </row>
    <row r="137" spans="1:6" ht="39.950000000000003" customHeight="1">
      <c r="A137" s="842"/>
      <c r="B137" s="164">
        <v>135</v>
      </c>
      <c r="C137" s="146" t="s">
        <v>1947</v>
      </c>
      <c r="D137" s="152">
        <v>0.5</v>
      </c>
      <c r="E137" s="148"/>
      <c r="F137" s="166"/>
    </row>
    <row r="138" spans="1:6" ht="39.950000000000003" customHeight="1">
      <c r="A138" s="842"/>
      <c r="B138" s="164">
        <v>136</v>
      </c>
      <c r="C138" s="146" t="s">
        <v>1948</v>
      </c>
      <c r="D138" s="152">
        <v>0.5</v>
      </c>
      <c r="E138" s="148"/>
      <c r="F138" s="166"/>
    </row>
    <row r="139" spans="1:6" ht="39.950000000000003" customHeight="1">
      <c r="A139" s="842"/>
      <c r="B139" s="164">
        <v>137</v>
      </c>
      <c r="C139" s="146" t="s">
        <v>1949</v>
      </c>
      <c r="D139" s="152">
        <v>0.5</v>
      </c>
      <c r="E139" s="148"/>
      <c r="F139" s="166"/>
    </row>
    <row r="140" spans="1:6" ht="39.950000000000003" customHeight="1" thickBot="1">
      <c r="A140" s="843"/>
      <c r="B140" s="164">
        <v>138</v>
      </c>
      <c r="C140" s="146" t="s">
        <v>1950</v>
      </c>
      <c r="D140" s="152">
        <v>0.5</v>
      </c>
      <c r="E140" s="148"/>
      <c r="F140" s="166"/>
    </row>
    <row r="141" spans="1:6" ht="39.950000000000003" customHeight="1" thickTop="1">
      <c r="A141" s="841" t="s">
        <v>1817</v>
      </c>
      <c r="B141" s="164">
        <v>139</v>
      </c>
      <c r="C141" s="146" t="s">
        <v>1951</v>
      </c>
      <c r="D141" s="152">
        <v>0.5</v>
      </c>
      <c r="E141" s="148"/>
      <c r="F141" s="166"/>
    </row>
    <row r="142" spans="1:6" ht="39.950000000000003" customHeight="1" thickBot="1">
      <c r="A142" s="843"/>
      <c r="B142" s="164">
        <v>140</v>
      </c>
      <c r="C142" s="146" t="s">
        <v>1952</v>
      </c>
      <c r="D142" s="152">
        <v>0.5</v>
      </c>
      <c r="E142" s="148"/>
      <c r="F142" s="166"/>
    </row>
    <row r="143" spans="1:6" ht="39.950000000000003" customHeight="1" thickTop="1">
      <c r="A143" s="841" t="s">
        <v>1953</v>
      </c>
      <c r="B143" s="164">
        <v>141</v>
      </c>
      <c r="C143" s="146" t="s">
        <v>1954</v>
      </c>
      <c r="D143" s="152">
        <v>1</v>
      </c>
      <c r="E143" s="148"/>
      <c r="F143" s="166"/>
    </row>
    <row r="144" spans="1:6" ht="39.950000000000003" customHeight="1">
      <c r="A144" s="842"/>
      <c r="B144" s="164">
        <v>142</v>
      </c>
      <c r="C144" s="146" t="s">
        <v>1955</v>
      </c>
      <c r="D144" s="152">
        <v>1</v>
      </c>
      <c r="E144" s="148"/>
      <c r="F144" s="166"/>
    </row>
    <row r="145" spans="1:6" ht="39.950000000000003" customHeight="1">
      <c r="A145" s="842"/>
      <c r="B145" s="164">
        <v>143</v>
      </c>
      <c r="C145" s="146" t="s">
        <v>1956</v>
      </c>
      <c r="D145" s="152">
        <v>1</v>
      </c>
      <c r="E145" s="148"/>
      <c r="F145" s="166"/>
    </row>
    <row r="146" spans="1:6" ht="39.950000000000003" customHeight="1">
      <c r="A146" s="842"/>
      <c r="B146" s="164">
        <v>144</v>
      </c>
      <c r="C146" s="146" t="s">
        <v>1957</v>
      </c>
      <c r="D146" s="152">
        <v>1</v>
      </c>
      <c r="E146" s="148"/>
      <c r="F146" s="166"/>
    </row>
    <row r="147" spans="1:6" ht="39.950000000000003" customHeight="1" thickBot="1">
      <c r="A147" s="843"/>
      <c r="B147" s="164">
        <v>145</v>
      </c>
      <c r="C147" s="146" t="s">
        <v>1958</v>
      </c>
      <c r="D147" s="152">
        <v>1</v>
      </c>
      <c r="E147" s="148"/>
      <c r="F147" s="166"/>
    </row>
    <row r="148" spans="1:6" ht="39.950000000000003" customHeight="1" thickTop="1">
      <c r="A148" s="841" t="s">
        <v>1819</v>
      </c>
      <c r="B148" s="164">
        <v>146</v>
      </c>
      <c r="C148" s="146" t="s">
        <v>1959</v>
      </c>
      <c r="D148" s="152">
        <v>1</v>
      </c>
      <c r="E148" s="148"/>
      <c r="F148" s="166"/>
    </row>
    <row r="149" spans="1:6" ht="39.950000000000003" customHeight="1">
      <c r="A149" s="842"/>
      <c r="B149" s="164">
        <v>147</v>
      </c>
      <c r="C149" s="146" t="s">
        <v>1960</v>
      </c>
      <c r="D149" s="152">
        <v>1</v>
      </c>
      <c r="E149" s="148"/>
      <c r="F149" s="166"/>
    </row>
    <row r="150" spans="1:6" ht="39.950000000000003" customHeight="1">
      <c r="A150" s="842"/>
      <c r="B150" s="164">
        <v>148</v>
      </c>
      <c r="C150" s="146" t="s">
        <v>1961</v>
      </c>
      <c r="D150" s="152">
        <v>0.5</v>
      </c>
      <c r="E150" s="148"/>
      <c r="F150" s="166"/>
    </row>
    <row r="151" spans="1:6" ht="39.950000000000003" customHeight="1" thickBot="1">
      <c r="A151" s="843"/>
      <c r="B151" s="164">
        <v>149</v>
      </c>
      <c r="C151" s="146" t="s">
        <v>1962</v>
      </c>
      <c r="D151" s="152">
        <v>0.5</v>
      </c>
      <c r="E151" s="148"/>
      <c r="F151" s="166"/>
    </row>
    <row r="152" spans="1:6" ht="39.950000000000003" customHeight="1" thickTop="1">
      <c r="A152" s="841" t="s">
        <v>1820</v>
      </c>
      <c r="B152" s="164">
        <v>150</v>
      </c>
      <c r="C152" s="146" t="s">
        <v>1963</v>
      </c>
      <c r="D152" s="152">
        <v>0.5</v>
      </c>
      <c r="E152" s="148"/>
      <c r="F152" s="166"/>
    </row>
    <row r="153" spans="1:6" ht="39.950000000000003" customHeight="1">
      <c r="A153" s="842"/>
      <c r="B153" s="164">
        <v>151</v>
      </c>
      <c r="C153" s="146" t="s">
        <v>1964</v>
      </c>
      <c r="D153" s="152">
        <v>0.5</v>
      </c>
      <c r="E153" s="148"/>
      <c r="F153" s="166"/>
    </row>
    <row r="154" spans="1:6" ht="39.950000000000003" customHeight="1">
      <c r="A154" s="842"/>
      <c r="B154" s="164">
        <v>152</v>
      </c>
      <c r="C154" s="146" t="s">
        <v>1965</v>
      </c>
      <c r="D154" s="152">
        <v>0.5</v>
      </c>
      <c r="E154" s="148"/>
      <c r="F154" s="166"/>
    </row>
    <row r="155" spans="1:6" ht="39.950000000000003" customHeight="1">
      <c r="A155" s="842"/>
      <c r="B155" s="164">
        <v>153</v>
      </c>
      <c r="C155" s="146" t="s">
        <v>1966</v>
      </c>
      <c r="D155" s="152">
        <v>0.5</v>
      </c>
      <c r="E155" s="148"/>
      <c r="F155" s="166"/>
    </row>
    <row r="156" spans="1:6" ht="39.950000000000003" customHeight="1">
      <c r="A156" s="842"/>
      <c r="B156" s="164">
        <v>154</v>
      </c>
      <c r="C156" s="146" t="s">
        <v>1967</v>
      </c>
      <c r="D156" s="152">
        <v>0.5</v>
      </c>
      <c r="E156" s="148"/>
      <c r="F156" s="166"/>
    </row>
    <row r="157" spans="1:6" ht="43.5" customHeight="1" thickBot="1">
      <c r="A157" s="843"/>
      <c r="B157" s="164">
        <v>155</v>
      </c>
      <c r="C157" s="171" t="s">
        <v>1968</v>
      </c>
      <c r="D157" s="168">
        <v>0.5</v>
      </c>
      <c r="E157" s="148"/>
      <c r="F157" s="169"/>
    </row>
    <row r="158" spans="1:6" ht="407.25" customHeight="1" thickTop="1">
      <c r="A158" s="848" t="s">
        <v>1969</v>
      </c>
      <c r="B158" s="849"/>
      <c r="C158" s="849"/>
      <c r="D158" s="849"/>
      <c r="E158" s="849"/>
      <c r="F158" s="850"/>
    </row>
    <row r="159" spans="1:6" ht="76.5" customHeight="1">
      <c r="A159" s="848" t="s">
        <v>1970</v>
      </c>
      <c r="B159" s="849"/>
      <c r="C159" s="849"/>
      <c r="D159" s="157"/>
      <c r="E159" s="173"/>
      <c r="F159" s="174"/>
    </row>
    <row r="160" spans="1:6" ht="36">
      <c r="A160" s="844" t="s">
        <v>4</v>
      </c>
      <c r="B160" s="701"/>
      <c r="C160" s="172" t="s">
        <v>5</v>
      </c>
      <c r="D160" s="147">
        <f>SUM(D19:D157)</f>
        <v>100</v>
      </c>
      <c r="E160" s="846" t="s">
        <v>6</v>
      </c>
      <c r="F160" s="155">
        <f>D161/D160*100</f>
        <v>0</v>
      </c>
    </row>
    <row r="161" spans="1:6" ht="36">
      <c r="A161" s="845"/>
      <c r="B161" s="703"/>
      <c r="C161" s="172" t="s">
        <v>7</v>
      </c>
      <c r="D161" s="147">
        <f>SUM(E19:E157)</f>
        <v>0</v>
      </c>
      <c r="E161" s="847"/>
      <c r="F161" s="156"/>
    </row>
    <row r="162" spans="1:6" ht="96.75" customHeight="1">
      <c r="A162" s="809" t="s">
        <v>9</v>
      </c>
      <c r="B162" s="809"/>
      <c r="C162" s="809"/>
      <c r="D162" s="809"/>
      <c r="E162" s="809"/>
      <c r="F162" s="809"/>
    </row>
  </sheetData>
  <sheetProtection formatRows="0" selectLockedCells="1"/>
  <mergeCells count="24">
    <mergeCell ref="A124:A140"/>
    <mergeCell ref="A141:A142"/>
    <mergeCell ref="A143:A147"/>
    <mergeCell ref="A42:A45"/>
    <mergeCell ref="A46:A58"/>
    <mergeCell ref="A59:A84"/>
    <mergeCell ref="A85:A100"/>
    <mergeCell ref="A101:A114"/>
    <mergeCell ref="A1:B2"/>
    <mergeCell ref="D1:E1"/>
    <mergeCell ref="D2:E2"/>
    <mergeCell ref="A162:F162"/>
    <mergeCell ref="A19:A29"/>
    <mergeCell ref="A30:A35"/>
    <mergeCell ref="A37:A41"/>
    <mergeCell ref="A160:B161"/>
    <mergeCell ref="E160:E161"/>
    <mergeCell ref="A148:A151"/>
    <mergeCell ref="A152:A157"/>
    <mergeCell ref="A158:F158"/>
    <mergeCell ref="A4:A18"/>
    <mergeCell ref="A159:C159"/>
    <mergeCell ref="A115:A121"/>
    <mergeCell ref="A122:A123"/>
  </mergeCells>
  <pageMargins left="0.7" right="0.7" top="0.75" bottom="0.75" header="0.3" footer="0.3"/>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9"/>
  <sheetViews>
    <sheetView showGridLines="0" rightToLeft="1" zoomScale="95" zoomScaleNormal="95" workbookViewId="0">
      <pane ySplit="3" topLeftCell="A112" activePane="bottomLeft" state="frozen"/>
      <selection pane="bottomLeft" sqref="A1:B2"/>
    </sheetView>
  </sheetViews>
  <sheetFormatPr defaultColWidth="0" defaultRowHeight="15" zeroHeight="1"/>
  <cols>
    <col min="1" max="1" width="18.28515625" style="41" customWidth="1"/>
    <col min="2" max="2" width="16.85546875" style="41" customWidth="1"/>
    <col min="3" max="3" width="127.85546875" style="119" customWidth="1"/>
    <col min="4" max="4" width="15.140625" style="41" customWidth="1"/>
    <col min="5" max="5" width="12.7109375" style="41" customWidth="1"/>
    <col min="6" max="6" width="50.7109375" style="41" customWidth="1"/>
    <col min="7" max="7" width="0" style="41" hidden="1" customWidth="1"/>
    <col min="8" max="16384" width="9" style="41" hidden="1"/>
  </cols>
  <sheetData>
    <row r="1" spans="1:7" s="25" customFormat="1" ht="50.1" customHeight="1">
      <c r="A1" s="853"/>
      <c r="B1" s="854"/>
      <c r="C1" s="483" t="s">
        <v>2460</v>
      </c>
      <c r="D1" s="711" t="s">
        <v>785</v>
      </c>
      <c r="E1" s="711"/>
      <c r="F1" s="286">
        <f>'شناسنامه بازدید'!D3</f>
        <v>0</v>
      </c>
    </row>
    <row r="2" spans="1:7" s="25" customFormat="1" ht="50.1" customHeight="1">
      <c r="A2" s="855"/>
      <c r="B2" s="856"/>
      <c r="C2" s="151" t="str">
        <f>"نام ارزیاب / ارزیابان:       "&amp;'شناسنامه بازدید'!C14</f>
        <v xml:space="preserve">نام ارزیاب / ارزیابان:       </v>
      </c>
      <c r="D2" s="740" t="s">
        <v>357</v>
      </c>
      <c r="E2" s="742"/>
      <c r="F2" s="288">
        <f>'شناسنامه بازدید'!B3</f>
        <v>0</v>
      </c>
    </row>
    <row r="3" spans="1:7" s="27" customFormat="1" ht="50.1" customHeight="1" thickBot="1">
      <c r="A3" s="287" t="s">
        <v>2459</v>
      </c>
      <c r="B3" s="480" t="s">
        <v>1</v>
      </c>
      <c r="C3" s="64" t="s">
        <v>2</v>
      </c>
      <c r="D3" s="526" t="s">
        <v>2461</v>
      </c>
      <c r="E3" s="527" t="s">
        <v>3</v>
      </c>
      <c r="F3" s="289" t="s">
        <v>786</v>
      </c>
    </row>
    <row r="4" spans="1:7" s="27" customFormat="1" ht="73.5" customHeight="1" thickTop="1" thickBot="1">
      <c r="A4" s="875" t="s">
        <v>2288</v>
      </c>
      <c r="B4" s="858" t="s">
        <v>2289</v>
      </c>
      <c r="C4" s="858"/>
      <c r="D4" s="306">
        <f>SUM(D5:D10)</f>
        <v>8.5</v>
      </c>
      <c r="E4" s="306">
        <f>SUM(E5:E10)</f>
        <v>0</v>
      </c>
      <c r="F4" s="307"/>
      <c r="G4" s="876"/>
    </row>
    <row r="5" spans="1:7" s="27" customFormat="1" ht="66" customHeight="1" thickTop="1" thickBot="1">
      <c r="A5" s="875"/>
      <c r="B5" s="298" t="s">
        <v>2290</v>
      </c>
      <c r="C5" s="299" t="s">
        <v>2291</v>
      </c>
      <c r="D5" s="308">
        <v>4</v>
      </c>
      <c r="E5" s="308"/>
      <c r="F5" s="309"/>
      <c r="G5" s="876"/>
    </row>
    <row r="6" spans="1:7" s="27" customFormat="1" ht="50.1" customHeight="1" thickTop="1" thickBot="1">
      <c r="A6" s="875"/>
      <c r="B6" s="298" t="s">
        <v>2292</v>
      </c>
      <c r="C6" s="299" t="s">
        <v>2293</v>
      </c>
      <c r="D6" s="308">
        <v>0.75</v>
      </c>
      <c r="E6" s="308"/>
      <c r="F6" s="309"/>
      <c r="G6" s="876"/>
    </row>
    <row r="7" spans="1:7" s="27" customFormat="1" ht="50.1" customHeight="1" thickTop="1" thickBot="1">
      <c r="A7" s="875"/>
      <c r="B7" s="298" t="s">
        <v>2294</v>
      </c>
      <c r="C7" s="299" t="s">
        <v>2295</v>
      </c>
      <c r="D7" s="308">
        <v>0.75</v>
      </c>
      <c r="E7" s="308"/>
      <c r="F7" s="309"/>
      <c r="G7" s="876"/>
    </row>
    <row r="8" spans="1:7" s="27" customFormat="1" ht="50.1" customHeight="1" thickTop="1" thickBot="1">
      <c r="A8" s="875"/>
      <c r="B8" s="298" t="s">
        <v>2175</v>
      </c>
      <c r="C8" s="299" t="s">
        <v>2296</v>
      </c>
      <c r="D8" s="308">
        <v>0.5</v>
      </c>
      <c r="E8" s="308"/>
      <c r="F8" s="309"/>
      <c r="G8" s="876"/>
    </row>
    <row r="9" spans="1:7" s="27" customFormat="1" ht="50.1" customHeight="1" thickTop="1" thickBot="1">
      <c r="A9" s="875"/>
      <c r="B9" s="298" t="s">
        <v>2187</v>
      </c>
      <c r="C9" s="299" t="s">
        <v>2297</v>
      </c>
      <c r="D9" s="308">
        <v>2</v>
      </c>
      <c r="E9" s="308"/>
      <c r="F9" s="309"/>
      <c r="G9" s="876"/>
    </row>
    <row r="10" spans="1:7" s="27" customFormat="1" ht="50.1" customHeight="1" thickTop="1" thickBot="1">
      <c r="A10" s="875"/>
      <c r="B10" s="298" t="s">
        <v>2298</v>
      </c>
      <c r="C10" s="300" t="s">
        <v>2299</v>
      </c>
      <c r="D10" s="308">
        <v>0.5</v>
      </c>
      <c r="E10" s="308"/>
      <c r="F10" s="309"/>
      <c r="G10" s="876"/>
    </row>
    <row r="11" spans="1:7" s="27" customFormat="1" ht="50.1" customHeight="1" thickTop="1" thickBot="1">
      <c r="A11" s="857" t="s">
        <v>2300</v>
      </c>
      <c r="B11" s="858" t="s">
        <v>1489</v>
      </c>
      <c r="C11" s="858"/>
      <c r="D11" s="310">
        <f>SUM(D12:D18)</f>
        <v>9.5</v>
      </c>
      <c r="E11" s="310">
        <f>SUM(E12:E18)</f>
        <v>0</v>
      </c>
      <c r="F11" s="311"/>
      <c r="G11" s="876"/>
    </row>
    <row r="12" spans="1:7" s="27" customFormat="1" ht="50.1" customHeight="1" thickTop="1" thickBot="1">
      <c r="A12" s="857"/>
      <c r="B12" s="298" t="s">
        <v>2214</v>
      </c>
      <c r="C12" s="299" t="s">
        <v>2301</v>
      </c>
      <c r="D12" s="308">
        <v>2</v>
      </c>
      <c r="E12" s="308"/>
      <c r="F12" s="309"/>
      <c r="G12" s="876"/>
    </row>
    <row r="13" spans="1:7" s="27" customFormat="1" ht="50.1" customHeight="1" thickTop="1" thickBot="1">
      <c r="A13" s="857"/>
      <c r="B13" s="298" t="s">
        <v>2226</v>
      </c>
      <c r="C13" s="299" t="s">
        <v>2302</v>
      </c>
      <c r="D13" s="308">
        <v>2</v>
      </c>
      <c r="E13" s="308"/>
      <c r="F13" s="309"/>
      <c r="G13" s="876"/>
    </row>
    <row r="14" spans="1:7" s="27" customFormat="1" ht="50.1" customHeight="1" thickTop="1" thickBot="1">
      <c r="A14" s="857"/>
      <c r="B14" s="298" t="s">
        <v>2233</v>
      </c>
      <c r="C14" s="299" t="s">
        <v>2303</v>
      </c>
      <c r="D14" s="308">
        <v>0.5</v>
      </c>
      <c r="E14" s="308"/>
      <c r="F14" s="309"/>
      <c r="G14" s="876"/>
    </row>
    <row r="15" spans="1:7" s="27" customFormat="1" ht="69.75" customHeight="1" thickTop="1" thickBot="1">
      <c r="A15" s="857"/>
      <c r="B15" s="298" t="s">
        <v>2244</v>
      </c>
      <c r="C15" s="299" t="s">
        <v>2304</v>
      </c>
      <c r="D15" s="308">
        <v>1</v>
      </c>
      <c r="E15" s="308"/>
      <c r="F15" s="309"/>
      <c r="G15" s="876"/>
    </row>
    <row r="16" spans="1:7" s="27" customFormat="1" ht="50.1" customHeight="1" thickTop="1" thickBot="1">
      <c r="A16" s="857"/>
      <c r="B16" s="298" t="s">
        <v>2260</v>
      </c>
      <c r="C16" s="299" t="s">
        <v>2305</v>
      </c>
      <c r="D16" s="308">
        <v>1</v>
      </c>
      <c r="E16" s="308"/>
      <c r="F16" s="309"/>
      <c r="G16" s="876"/>
    </row>
    <row r="17" spans="1:7" s="27" customFormat="1" ht="50.1" customHeight="1" thickTop="1" thickBot="1">
      <c r="A17" s="857"/>
      <c r="B17" s="298" t="s">
        <v>2275</v>
      </c>
      <c r="C17" s="299" t="s">
        <v>2306</v>
      </c>
      <c r="D17" s="308">
        <v>2</v>
      </c>
      <c r="E17" s="308"/>
      <c r="F17" s="309"/>
      <c r="G17" s="876"/>
    </row>
    <row r="18" spans="1:7" s="27" customFormat="1" ht="50.1" customHeight="1" thickTop="1" thickBot="1">
      <c r="A18" s="857"/>
      <c r="B18" s="298">
        <v>13</v>
      </c>
      <c r="C18" s="299" t="s">
        <v>2307</v>
      </c>
      <c r="D18" s="308">
        <v>1</v>
      </c>
      <c r="E18" s="308"/>
      <c r="F18" s="309"/>
      <c r="G18" s="876"/>
    </row>
    <row r="19" spans="1:7" s="27" customFormat="1" ht="50.1" customHeight="1" thickTop="1">
      <c r="A19" s="857"/>
      <c r="B19" s="863" t="s">
        <v>2308</v>
      </c>
      <c r="C19" s="863"/>
      <c r="D19" s="312">
        <f>SUM(D20:D23)</f>
        <v>6</v>
      </c>
      <c r="E19" s="312">
        <f>SUM(E20:E23)</f>
        <v>0</v>
      </c>
      <c r="F19" s="309"/>
      <c r="G19" s="877"/>
    </row>
    <row r="20" spans="1:7" s="27" customFormat="1" ht="50.1" customHeight="1">
      <c r="A20" s="857"/>
      <c r="B20" s="298" t="s">
        <v>2309</v>
      </c>
      <c r="C20" s="299" t="s">
        <v>2310</v>
      </c>
      <c r="D20" s="308">
        <v>2</v>
      </c>
      <c r="E20" s="308"/>
      <c r="F20" s="309"/>
      <c r="G20" s="878"/>
    </row>
    <row r="21" spans="1:7" s="27" customFormat="1" ht="50.1" customHeight="1">
      <c r="A21" s="857"/>
      <c r="B21" s="298" t="s">
        <v>2311</v>
      </c>
      <c r="C21" s="299" t="s">
        <v>2312</v>
      </c>
      <c r="D21" s="308">
        <v>1</v>
      </c>
      <c r="E21" s="308"/>
      <c r="F21" s="309"/>
      <c r="G21" s="878"/>
    </row>
    <row r="22" spans="1:7" s="27" customFormat="1" ht="50.1" customHeight="1">
      <c r="A22" s="857"/>
      <c r="B22" s="298" t="s">
        <v>2313</v>
      </c>
      <c r="C22" s="299" t="s">
        <v>2314</v>
      </c>
      <c r="D22" s="308">
        <v>1</v>
      </c>
      <c r="E22" s="308"/>
      <c r="F22" s="309"/>
      <c r="G22" s="878"/>
    </row>
    <row r="23" spans="1:7" s="27" customFormat="1" ht="50.1" customHeight="1" thickBot="1">
      <c r="A23" s="857"/>
      <c r="B23" s="298" t="s">
        <v>2315</v>
      </c>
      <c r="C23" s="299" t="s">
        <v>2316</v>
      </c>
      <c r="D23" s="308">
        <v>2</v>
      </c>
      <c r="E23" s="308"/>
      <c r="F23" s="309"/>
      <c r="G23" s="879"/>
    </row>
    <row r="24" spans="1:7" s="27" customFormat="1" ht="50.1" customHeight="1" thickTop="1" thickBot="1">
      <c r="A24" s="857"/>
      <c r="B24" s="858" t="s">
        <v>2317</v>
      </c>
      <c r="C24" s="858"/>
      <c r="D24" s="312">
        <v>6</v>
      </c>
      <c r="E24" s="312"/>
      <c r="F24" s="309"/>
      <c r="G24" s="304"/>
    </row>
    <row r="25" spans="1:7" s="27" customFormat="1" ht="50.1" customHeight="1" thickTop="1" thickBot="1">
      <c r="A25" s="857"/>
      <c r="B25" s="858" t="s">
        <v>2318</v>
      </c>
      <c r="C25" s="858"/>
      <c r="D25" s="310">
        <f>SUM(D26:D29)</f>
        <v>5</v>
      </c>
      <c r="E25" s="310">
        <f>SUM(E26:E29)</f>
        <v>0</v>
      </c>
      <c r="F25" s="311"/>
      <c r="G25" s="876"/>
    </row>
    <row r="26" spans="1:7" s="27" customFormat="1" ht="50.1" customHeight="1" thickTop="1" thickBot="1">
      <c r="A26" s="857"/>
      <c r="B26" s="301" t="s">
        <v>2319</v>
      </c>
      <c r="C26" s="299" t="s">
        <v>2320</v>
      </c>
      <c r="D26" s="308">
        <v>1.5</v>
      </c>
      <c r="E26" s="308"/>
      <c r="F26" s="309"/>
      <c r="G26" s="876"/>
    </row>
    <row r="27" spans="1:7" s="27" customFormat="1" ht="50.1" customHeight="1" thickTop="1" thickBot="1">
      <c r="A27" s="857"/>
      <c r="B27" s="301" t="s">
        <v>2321</v>
      </c>
      <c r="C27" s="299" t="s">
        <v>2322</v>
      </c>
      <c r="D27" s="308">
        <v>1.5</v>
      </c>
      <c r="E27" s="308"/>
      <c r="F27" s="309"/>
      <c r="G27" s="876"/>
    </row>
    <row r="28" spans="1:7" s="27" customFormat="1" ht="50.1" customHeight="1" thickTop="1" thickBot="1">
      <c r="A28" s="857"/>
      <c r="B28" s="301" t="s">
        <v>2323</v>
      </c>
      <c r="C28" s="299" t="s">
        <v>2324</v>
      </c>
      <c r="D28" s="308">
        <v>1</v>
      </c>
      <c r="E28" s="308"/>
      <c r="F28" s="309"/>
      <c r="G28" s="876"/>
    </row>
    <row r="29" spans="1:7" s="27" customFormat="1" ht="50.1" customHeight="1" thickTop="1" thickBot="1">
      <c r="A29" s="857"/>
      <c r="B29" s="301" t="s">
        <v>2325</v>
      </c>
      <c r="C29" s="299" t="s">
        <v>2326</v>
      </c>
      <c r="D29" s="308">
        <v>1</v>
      </c>
      <c r="E29" s="308"/>
      <c r="F29" s="309"/>
      <c r="G29" s="876"/>
    </row>
    <row r="30" spans="1:7" s="27" customFormat="1" ht="50.1" customHeight="1" thickTop="1" thickBot="1">
      <c r="A30" s="857"/>
      <c r="B30" s="858" t="s">
        <v>2327</v>
      </c>
      <c r="C30" s="858"/>
      <c r="D30" s="851">
        <f>SUM(D32:D39)</f>
        <v>9.5</v>
      </c>
      <c r="E30" s="851">
        <f>SUM(E32:E39)</f>
        <v>0</v>
      </c>
      <c r="F30" s="880"/>
      <c r="G30" s="876"/>
    </row>
    <row r="31" spans="1:7" s="27" customFormat="1" ht="50.1" customHeight="1" thickTop="1" thickBot="1">
      <c r="A31" s="857"/>
      <c r="B31" s="858"/>
      <c r="C31" s="858"/>
      <c r="D31" s="851"/>
      <c r="E31" s="851"/>
      <c r="F31" s="880"/>
      <c r="G31" s="876"/>
    </row>
    <row r="32" spans="1:7" s="27" customFormat="1" ht="50.1" customHeight="1" thickTop="1" thickBot="1">
      <c r="A32" s="857"/>
      <c r="B32" s="301" t="s">
        <v>2328</v>
      </c>
      <c r="C32" s="299" t="s">
        <v>2329</v>
      </c>
      <c r="D32" s="308">
        <v>1</v>
      </c>
      <c r="E32" s="308"/>
      <c r="F32" s="309"/>
      <c r="G32" s="876"/>
    </row>
    <row r="33" spans="1:7" s="27" customFormat="1" ht="50.1" customHeight="1" thickTop="1" thickBot="1">
      <c r="A33" s="857"/>
      <c r="B33" s="301" t="s">
        <v>2330</v>
      </c>
      <c r="C33" s="299" t="s">
        <v>2331</v>
      </c>
      <c r="D33" s="308">
        <v>1</v>
      </c>
      <c r="E33" s="308"/>
      <c r="F33" s="309"/>
      <c r="G33" s="876"/>
    </row>
    <row r="34" spans="1:7" s="27" customFormat="1" ht="50.1" customHeight="1" thickTop="1" thickBot="1">
      <c r="A34" s="857"/>
      <c r="B34" s="301" t="s">
        <v>2332</v>
      </c>
      <c r="C34" s="299" t="s">
        <v>2333</v>
      </c>
      <c r="D34" s="308">
        <v>1</v>
      </c>
      <c r="E34" s="308"/>
      <c r="F34" s="309"/>
      <c r="G34" s="876"/>
    </row>
    <row r="35" spans="1:7" s="27" customFormat="1" ht="50.1" customHeight="1" thickTop="1" thickBot="1">
      <c r="A35" s="857"/>
      <c r="B35" s="301" t="s">
        <v>2334</v>
      </c>
      <c r="C35" s="299" t="s">
        <v>2335</v>
      </c>
      <c r="D35" s="308">
        <v>0.5</v>
      </c>
      <c r="E35" s="308"/>
      <c r="F35" s="309"/>
      <c r="G35" s="876"/>
    </row>
    <row r="36" spans="1:7" s="27" customFormat="1" ht="50.1" customHeight="1" thickTop="1" thickBot="1">
      <c r="A36" s="857"/>
      <c r="B36" s="301" t="s">
        <v>2336</v>
      </c>
      <c r="C36" s="299" t="s">
        <v>2337</v>
      </c>
      <c r="D36" s="308">
        <v>1</v>
      </c>
      <c r="E36" s="308"/>
      <c r="F36" s="309"/>
      <c r="G36" s="876"/>
    </row>
    <row r="37" spans="1:7" s="27" customFormat="1" ht="50.1" customHeight="1" thickTop="1" thickBot="1">
      <c r="A37" s="857"/>
      <c r="B37" s="301" t="s">
        <v>2338</v>
      </c>
      <c r="C37" s="299" t="s">
        <v>2339</v>
      </c>
      <c r="D37" s="308">
        <v>2</v>
      </c>
      <c r="E37" s="308"/>
      <c r="F37" s="309"/>
      <c r="G37" s="876"/>
    </row>
    <row r="38" spans="1:7" s="27" customFormat="1" ht="50.1" customHeight="1" thickTop="1" thickBot="1">
      <c r="A38" s="857"/>
      <c r="B38" s="301" t="s">
        <v>2340</v>
      </c>
      <c r="C38" s="299" t="s">
        <v>2341</v>
      </c>
      <c r="D38" s="308">
        <v>2</v>
      </c>
      <c r="E38" s="308"/>
      <c r="F38" s="309"/>
      <c r="G38" s="876"/>
    </row>
    <row r="39" spans="1:7" s="27" customFormat="1" ht="50.1" customHeight="1" thickTop="1" thickBot="1">
      <c r="A39" s="857"/>
      <c r="B39" s="301" t="s">
        <v>2342</v>
      </c>
      <c r="C39" s="299" t="s">
        <v>2343</v>
      </c>
      <c r="D39" s="308">
        <v>1</v>
      </c>
      <c r="E39" s="308"/>
      <c r="F39" s="309"/>
      <c r="G39" s="876"/>
    </row>
    <row r="40" spans="1:7" s="27" customFormat="1" ht="50.1" customHeight="1" thickTop="1" thickBot="1">
      <c r="A40" s="857" t="s">
        <v>2344</v>
      </c>
      <c r="B40" s="852" t="s">
        <v>2345</v>
      </c>
      <c r="C40" s="852"/>
      <c r="D40" s="310">
        <f>SUM(D41:D44)</f>
        <v>8</v>
      </c>
      <c r="E40" s="313">
        <f>SUM(E41:E44)</f>
        <v>0</v>
      </c>
      <c r="F40" s="314"/>
      <c r="G40" s="859"/>
    </row>
    <row r="41" spans="1:7" s="27" customFormat="1" ht="50.1" customHeight="1" thickTop="1" thickBot="1">
      <c r="A41" s="857"/>
      <c r="B41" s="301" t="s">
        <v>2334</v>
      </c>
      <c r="C41" s="302" t="s">
        <v>2346</v>
      </c>
      <c r="D41" s="308">
        <v>2</v>
      </c>
      <c r="E41" s="308"/>
      <c r="F41" s="309"/>
      <c r="G41" s="859"/>
    </row>
    <row r="42" spans="1:7" s="27" customFormat="1" ht="50.1" customHeight="1" thickTop="1" thickBot="1">
      <c r="A42" s="857"/>
      <c r="B42" s="301" t="s">
        <v>2336</v>
      </c>
      <c r="C42" s="302" t="s">
        <v>2347</v>
      </c>
      <c r="D42" s="308">
        <v>2</v>
      </c>
      <c r="E42" s="308"/>
      <c r="F42" s="309"/>
      <c r="G42" s="859"/>
    </row>
    <row r="43" spans="1:7" s="27" customFormat="1" ht="50.1" customHeight="1" thickTop="1" thickBot="1">
      <c r="A43" s="857"/>
      <c r="B43" s="301" t="s">
        <v>2338</v>
      </c>
      <c r="C43" s="302" t="s">
        <v>2348</v>
      </c>
      <c r="D43" s="308">
        <v>2</v>
      </c>
      <c r="E43" s="308"/>
      <c r="F43" s="309"/>
      <c r="G43" s="859"/>
    </row>
    <row r="44" spans="1:7" s="27" customFormat="1" ht="50.1" customHeight="1" thickTop="1" thickBot="1">
      <c r="A44" s="857"/>
      <c r="B44" s="301" t="s">
        <v>2340</v>
      </c>
      <c r="C44" s="302" t="s">
        <v>2349</v>
      </c>
      <c r="D44" s="308">
        <v>2</v>
      </c>
      <c r="E44" s="308"/>
      <c r="F44" s="309"/>
      <c r="G44" s="859"/>
    </row>
    <row r="45" spans="1:7" s="27" customFormat="1" ht="50.1" customHeight="1" thickTop="1" thickBot="1">
      <c r="A45" s="857"/>
      <c r="B45" s="852" t="s">
        <v>2350</v>
      </c>
      <c r="C45" s="852"/>
      <c r="D45" s="310">
        <f>SUM(D46:D57)</f>
        <v>12</v>
      </c>
      <c r="E45" s="313"/>
      <c r="F45" s="314"/>
      <c r="G45" s="859"/>
    </row>
    <row r="46" spans="1:7" s="27" customFormat="1" ht="50.1" customHeight="1" thickTop="1" thickBot="1">
      <c r="A46" s="857"/>
      <c r="B46" s="301" t="s">
        <v>2342</v>
      </c>
      <c r="C46" s="299" t="s">
        <v>2351</v>
      </c>
      <c r="D46" s="308">
        <v>1</v>
      </c>
      <c r="E46" s="308"/>
      <c r="F46" s="309"/>
      <c r="G46" s="859"/>
    </row>
    <row r="47" spans="1:7" s="27" customFormat="1" ht="50.1" customHeight="1" thickTop="1" thickBot="1">
      <c r="A47" s="857"/>
      <c r="B47" s="301" t="s">
        <v>2352</v>
      </c>
      <c r="C47" s="299" t="s">
        <v>2353</v>
      </c>
      <c r="D47" s="308">
        <v>1</v>
      </c>
      <c r="E47" s="308"/>
      <c r="F47" s="309"/>
      <c r="G47" s="859"/>
    </row>
    <row r="48" spans="1:7" s="27" customFormat="1" ht="50.1" customHeight="1" thickTop="1" thickBot="1">
      <c r="A48" s="857"/>
      <c r="B48" s="301" t="s">
        <v>2354</v>
      </c>
      <c r="C48" s="299" t="s">
        <v>2355</v>
      </c>
      <c r="D48" s="308">
        <v>0.5</v>
      </c>
      <c r="E48" s="308"/>
      <c r="F48" s="309"/>
      <c r="G48" s="859"/>
    </row>
    <row r="49" spans="1:7" s="27" customFormat="1" ht="50.1" customHeight="1" thickTop="1" thickBot="1">
      <c r="A49" s="857"/>
      <c r="B49" s="301" t="s">
        <v>2356</v>
      </c>
      <c r="C49" s="299" t="s">
        <v>2357</v>
      </c>
      <c r="D49" s="308">
        <v>1</v>
      </c>
      <c r="E49" s="308"/>
      <c r="F49" s="309"/>
      <c r="G49" s="859"/>
    </row>
    <row r="50" spans="1:7" s="27" customFormat="1" ht="50.1" customHeight="1" thickTop="1" thickBot="1">
      <c r="A50" s="857"/>
      <c r="B50" s="301" t="s">
        <v>2358</v>
      </c>
      <c r="C50" s="299" t="s">
        <v>2359</v>
      </c>
      <c r="D50" s="308">
        <v>1</v>
      </c>
      <c r="E50" s="308"/>
      <c r="F50" s="309"/>
      <c r="G50" s="859"/>
    </row>
    <row r="51" spans="1:7" s="27" customFormat="1" ht="50.1" customHeight="1" thickTop="1" thickBot="1">
      <c r="A51" s="857"/>
      <c r="B51" s="301" t="s">
        <v>2360</v>
      </c>
      <c r="C51" s="299" t="s">
        <v>2361</v>
      </c>
      <c r="D51" s="308">
        <v>0.5</v>
      </c>
      <c r="E51" s="308"/>
      <c r="F51" s="309"/>
      <c r="G51" s="859"/>
    </row>
    <row r="52" spans="1:7" s="27" customFormat="1" ht="50.1" customHeight="1" thickTop="1" thickBot="1">
      <c r="A52" s="857"/>
      <c r="B52" s="301" t="s">
        <v>2362</v>
      </c>
      <c r="C52" s="299" t="s">
        <v>2363</v>
      </c>
      <c r="D52" s="308">
        <v>1</v>
      </c>
      <c r="E52" s="308"/>
      <c r="F52" s="309"/>
      <c r="G52" s="859"/>
    </row>
    <row r="53" spans="1:7" s="27" customFormat="1" ht="50.1" customHeight="1" thickTop="1" thickBot="1">
      <c r="A53" s="857"/>
      <c r="B53" s="301" t="s">
        <v>2364</v>
      </c>
      <c r="C53" s="299" t="s">
        <v>2365</v>
      </c>
      <c r="D53" s="308">
        <v>1</v>
      </c>
      <c r="E53" s="308"/>
      <c r="F53" s="309"/>
      <c r="G53" s="859"/>
    </row>
    <row r="54" spans="1:7" s="27" customFormat="1" ht="50.1" customHeight="1" thickTop="1" thickBot="1">
      <c r="A54" s="857"/>
      <c r="B54" s="301" t="s">
        <v>2366</v>
      </c>
      <c r="C54" s="299" t="s">
        <v>2367</v>
      </c>
      <c r="D54" s="308">
        <v>2</v>
      </c>
      <c r="E54" s="308"/>
      <c r="F54" s="309"/>
      <c r="G54" s="859"/>
    </row>
    <row r="55" spans="1:7" s="27" customFormat="1" ht="50.1" customHeight="1" thickTop="1" thickBot="1">
      <c r="A55" s="857"/>
      <c r="B55" s="301" t="s">
        <v>2368</v>
      </c>
      <c r="C55" s="299" t="s">
        <v>2369</v>
      </c>
      <c r="D55" s="308">
        <v>1</v>
      </c>
      <c r="E55" s="308"/>
      <c r="F55" s="309"/>
      <c r="G55" s="859"/>
    </row>
    <row r="56" spans="1:7" s="27" customFormat="1" ht="50.1" customHeight="1" thickTop="1" thickBot="1">
      <c r="A56" s="857"/>
      <c r="B56" s="301" t="s">
        <v>2370</v>
      </c>
      <c r="C56" s="299" t="s">
        <v>2371</v>
      </c>
      <c r="D56" s="308">
        <v>1</v>
      </c>
      <c r="E56" s="308"/>
      <c r="F56" s="309"/>
      <c r="G56" s="859"/>
    </row>
    <row r="57" spans="1:7" s="27" customFormat="1" ht="50.1" customHeight="1" thickTop="1" thickBot="1">
      <c r="A57" s="857"/>
      <c r="B57" s="301" t="s">
        <v>2372</v>
      </c>
      <c r="C57" s="299" t="s">
        <v>2373</v>
      </c>
      <c r="D57" s="308">
        <v>1</v>
      </c>
      <c r="E57" s="308"/>
      <c r="F57" s="309"/>
      <c r="G57" s="859"/>
    </row>
    <row r="58" spans="1:7" s="27" customFormat="1" ht="50.1" customHeight="1" thickTop="1" thickBot="1">
      <c r="A58" s="857"/>
      <c r="B58" s="858" t="s">
        <v>2374</v>
      </c>
      <c r="C58" s="858"/>
      <c r="D58" s="312">
        <f>SUM(D59:D64)</f>
        <v>6.5</v>
      </c>
      <c r="E58" s="312">
        <f>SUM(E59:E64)</f>
        <v>0</v>
      </c>
      <c r="F58" s="309"/>
      <c r="G58" s="859"/>
    </row>
    <row r="59" spans="1:7" s="27" customFormat="1" ht="50.1" customHeight="1" thickTop="1" thickBot="1">
      <c r="A59" s="857"/>
      <c r="B59" s="301" t="s">
        <v>2375</v>
      </c>
      <c r="C59" s="299" t="s">
        <v>2376</v>
      </c>
      <c r="D59" s="308">
        <v>1</v>
      </c>
      <c r="E59" s="308"/>
      <c r="F59" s="309"/>
      <c r="G59" s="859"/>
    </row>
    <row r="60" spans="1:7" s="27" customFormat="1" ht="50.1" customHeight="1" thickTop="1" thickBot="1">
      <c r="A60" s="857"/>
      <c r="B60" s="301" t="s">
        <v>2377</v>
      </c>
      <c r="C60" s="299" t="s">
        <v>2378</v>
      </c>
      <c r="D60" s="308">
        <v>0.5</v>
      </c>
      <c r="E60" s="308"/>
      <c r="F60" s="309"/>
      <c r="G60" s="859"/>
    </row>
    <row r="61" spans="1:7" s="27" customFormat="1" ht="50.1" customHeight="1" thickTop="1" thickBot="1">
      <c r="A61" s="857"/>
      <c r="B61" s="301" t="s">
        <v>2379</v>
      </c>
      <c r="C61" s="299" t="s">
        <v>2380</v>
      </c>
      <c r="D61" s="308">
        <v>1</v>
      </c>
      <c r="E61" s="308"/>
      <c r="F61" s="309"/>
      <c r="G61" s="859"/>
    </row>
    <row r="62" spans="1:7" s="27" customFormat="1" ht="50.1" customHeight="1" thickTop="1" thickBot="1">
      <c r="A62" s="857"/>
      <c r="B62" s="301" t="s">
        <v>2381</v>
      </c>
      <c r="C62" s="299" t="s">
        <v>2382</v>
      </c>
      <c r="D62" s="308">
        <v>2</v>
      </c>
      <c r="E62" s="308"/>
      <c r="F62" s="309"/>
      <c r="G62" s="859"/>
    </row>
    <row r="63" spans="1:7" s="27" customFormat="1" ht="50.1" customHeight="1" thickTop="1" thickBot="1">
      <c r="A63" s="857"/>
      <c r="B63" s="301" t="s">
        <v>2383</v>
      </c>
      <c r="C63" s="299" t="s">
        <v>2384</v>
      </c>
      <c r="D63" s="308">
        <v>1</v>
      </c>
      <c r="E63" s="308"/>
      <c r="F63" s="309"/>
      <c r="G63" s="859"/>
    </row>
    <row r="64" spans="1:7" s="27" customFormat="1" ht="50.1" customHeight="1" thickTop="1" thickBot="1">
      <c r="A64" s="857"/>
      <c r="B64" s="301" t="s">
        <v>2385</v>
      </c>
      <c r="C64" s="299" t="s">
        <v>2386</v>
      </c>
      <c r="D64" s="308">
        <v>1</v>
      </c>
      <c r="E64" s="308"/>
      <c r="F64" s="309"/>
      <c r="G64" s="859"/>
    </row>
    <row r="65" spans="1:7" s="27" customFormat="1" ht="50.1" customHeight="1" thickTop="1" thickBot="1">
      <c r="A65" s="857"/>
      <c r="B65" s="858" t="s">
        <v>2387</v>
      </c>
      <c r="C65" s="858"/>
      <c r="D65" s="312">
        <f>SUM(D66:D73)</f>
        <v>8</v>
      </c>
      <c r="E65" s="312">
        <f>SUM(E66:E73)</f>
        <v>0</v>
      </c>
      <c r="F65" s="309"/>
      <c r="G65" s="859"/>
    </row>
    <row r="66" spans="1:7" s="27" customFormat="1" ht="50.1" customHeight="1" thickTop="1" thickBot="1">
      <c r="A66" s="857"/>
      <c r="B66" s="301" t="s">
        <v>2388</v>
      </c>
      <c r="C66" s="299" t="s">
        <v>2389</v>
      </c>
      <c r="D66" s="308">
        <v>1</v>
      </c>
      <c r="E66" s="308"/>
      <c r="F66" s="309"/>
      <c r="G66" s="859"/>
    </row>
    <row r="67" spans="1:7" s="27" customFormat="1" ht="50.1" customHeight="1" thickTop="1" thickBot="1">
      <c r="A67" s="857"/>
      <c r="B67" s="301" t="s">
        <v>2390</v>
      </c>
      <c r="C67" s="299" t="s">
        <v>2391</v>
      </c>
      <c r="D67" s="308">
        <v>1</v>
      </c>
      <c r="E67" s="308"/>
      <c r="F67" s="309"/>
      <c r="G67" s="859"/>
    </row>
    <row r="68" spans="1:7" s="27" customFormat="1" ht="50.1" customHeight="1" thickTop="1" thickBot="1">
      <c r="A68" s="857"/>
      <c r="B68" s="301" t="s">
        <v>2392</v>
      </c>
      <c r="C68" s="299" t="s">
        <v>2393</v>
      </c>
      <c r="D68" s="308">
        <v>1</v>
      </c>
      <c r="E68" s="308"/>
      <c r="F68" s="309"/>
      <c r="G68" s="859"/>
    </row>
    <row r="69" spans="1:7" s="27" customFormat="1" ht="50.1" customHeight="1" thickTop="1" thickBot="1">
      <c r="A69" s="857"/>
      <c r="B69" s="301" t="s">
        <v>2394</v>
      </c>
      <c r="C69" s="299" t="s">
        <v>2395</v>
      </c>
      <c r="D69" s="308">
        <v>1</v>
      </c>
      <c r="E69" s="308"/>
      <c r="F69" s="309"/>
      <c r="G69" s="859"/>
    </row>
    <row r="70" spans="1:7" s="27" customFormat="1" ht="50.1" customHeight="1" thickTop="1" thickBot="1">
      <c r="A70" s="857"/>
      <c r="B70" s="301" t="s">
        <v>2396</v>
      </c>
      <c r="C70" s="299" t="s">
        <v>2397</v>
      </c>
      <c r="D70" s="308">
        <v>1</v>
      </c>
      <c r="E70" s="308"/>
      <c r="F70" s="309"/>
      <c r="G70" s="859"/>
    </row>
    <row r="71" spans="1:7" s="27" customFormat="1" ht="50.1" customHeight="1" thickTop="1" thickBot="1">
      <c r="A71" s="857"/>
      <c r="B71" s="301" t="s">
        <v>2398</v>
      </c>
      <c r="C71" s="299" t="s">
        <v>2399</v>
      </c>
      <c r="D71" s="308">
        <v>1</v>
      </c>
      <c r="E71" s="308"/>
      <c r="F71" s="309"/>
      <c r="G71" s="859"/>
    </row>
    <row r="72" spans="1:7" s="27" customFormat="1" ht="50.1" customHeight="1" thickTop="1" thickBot="1">
      <c r="A72" s="857"/>
      <c r="B72" s="301" t="s">
        <v>2400</v>
      </c>
      <c r="C72" s="299" t="s">
        <v>2401</v>
      </c>
      <c r="D72" s="308">
        <v>1</v>
      </c>
      <c r="E72" s="308"/>
      <c r="F72" s="309"/>
      <c r="G72" s="859"/>
    </row>
    <row r="73" spans="1:7" s="27" customFormat="1" ht="50.1" customHeight="1" thickTop="1" thickBot="1">
      <c r="A73" s="857"/>
      <c r="B73" s="301" t="s">
        <v>2402</v>
      </c>
      <c r="C73" s="299" t="s">
        <v>2403</v>
      </c>
      <c r="D73" s="308">
        <v>1</v>
      </c>
      <c r="E73" s="308"/>
      <c r="F73" s="309"/>
      <c r="G73" s="859"/>
    </row>
    <row r="74" spans="1:7" s="27" customFormat="1" ht="50.1" customHeight="1" thickTop="1" thickBot="1">
      <c r="A74" s="857"/>
      <c r="B74" s="858" t="s">
        <v>2404</v>
      </c>
      <c r="C74" s="858"/>
      <c r="D74" s="312">
        <f>SUM(D75:D83)</f>
        <v>6</v>
      </c>
      <c r="E74" s="312">
        <f>SUM(E75:E83)</f>
        <v>0</v>
      </c>
      <c r="F74" s="309"/>
      <c r="G74" s="859"/>
    </row>
    <row r="75" spans="1:7" s="27" customFormat="1" ht="50.1" customHeight="1" thickTop="1" thickBot="1">
      <c r="A75" s="857"/>
      <c r="B75" s="301">
        <v>55</v>
      </c>
      <c r="C75" s="299" t="s">
        <v>2405</v>
      </c>
      <c r="D75" s="308">
        <v>1</v>
      </c>
      <c r="E75" s="308"/>
      <c r="F75" s="309"/>
      <c r="G75" s="859"/>
    </row>
    <row r="76" spans="1:7" s="27" customFormat="1" ht="50.1" customHeight="1" thickTop="1" thickBot="1">
      <c r="A76" s="857"/>
      <c r="B76" s="301">
        <v>56</v>
      </c>
      <c r="C76" s="299" t="s">
        <v>2406</v>
      </c>
      <c r="D76" s="308">
        <v>0.5</v>
      </c>
      <c r="E76" s="308"/>
      <c r="F76" s="309"/>
      <c r="G76" s="859"/>
    </row>
    <row r="77" spans="1:7" s="27" customFormat="1" ht="50.1" customHeight="1" thickTop="1" thickBot="1">
      <c r="A77" s="857"/>
      <c r="B77" s="301">
        <v>57</v>
      </c>
      <c r="C77" s="299" t="s">
        <v>2407</v>
      </c>
      <c r="D77" s="308">
        <v>1</v>
      </c>
      <c r="E77" s="308"/>
      <c r="F77" s="309"/>
      <c r="G77" s="859"/>
    </row>
    <row r="78" spans="1:7" s="27" customFormat="1" ht="50.1" customHeight="1" thickTop="1" thickBot="1">
      <c r="A78" s="857"/>
      <c r="B78" s="301">
        <v>58</v>
      </c>
      <c r="C78" s="299" t="s">
        <v>2408</v>
      </c>
      <c r="D78" s="308">
        <v>0.5</v>
      </c>
      <c r="E78" s="308"/>
      <c r="F78" s="309"/>
      <c r="G78" s="859"/>
    </row>
    <row r="79" spans="1:7" s="27" customFormat="1" ht="50.1" customHeight="1" thickTop="1" thickBot="1">
      <c r="A79" s="857"/>
      <c r="B79" s="301">
        <v>59</v>
      </c>
      <c r="C79" s="299" t="s">
        <v>2409</v>
      </c>
      <c r="D79" s="308">
        <v>0.5</v>
      </c>
      <c r="E79" s="308"/>
      <c r="F79" s="309"/>
      <c r="G79" s="859"/>
    </row>
    <row r="80" spans="1:7" s="27" customFormat="1" ht="50.1" customHeight="1" thickTop="1" thickBot="1">
      <c r="A80" s="857"/>
      <c r="B80" s="301">
        <v>60</v>
      </c>
      <c r="C80" s="299" t="s">
        <v>2410</v>
      </c>
      <c r="D80" s="308">
        <v>0.5</v>
      </c>
      <c r="E80" s="308"/>
      <c r="F80" s="309"/>
      <c r="G80" s="859"/>
    </row>
    <row r="81" spans="1:7" s="27" customFormat="1" ht="50.1" customHeight="1" thickTop="1" thickBot="1">
      <c r="A81" s="857"/>
      <c r="B81" s="301">
        <v>61</v>
      </c>
      <c r="C81" s="299" t="s">
        <v>2411</v>
      </c>
      <c r="D81" s="308">
        <v>1</v>
      </c>
      <c r="E81" s="308"/>
      <c r="F81" s="309"/>
      <c r="G81" s="859"/>
    </row>
    <row r="82" spans="1:7" s="27" customFormat="1" ht="50.1" customHeight="1" thickTop="1" thickBot="1">
      <c r="A82" s="857"/>
      <c r="B82" s="301">
        <v>62</v>
      </c>
      <c r="C82" s="299" t="s">
        <v>2412</v>
      </c>
      <c r="D82" s="308">
        <v>0.5</v>
      </c>
      <c r="E82" s="308"/>
      <c r="F82" s="309"/>
      <c r="G82" s="859"/>
    </row>
    <row r="83" spans="1:7" s="27" customFormat="1" ht="50.1" customHeight="1" thickTop="1" thickBot="1">
      <c r="A83" s="857"/>
      <c r="B83" s="301">
        <v>63</v>
      </c>
      <c r="C83" s="299" t="s">
        <v>2413</v>
      </c>
      <c r="D83" s="308">
        <v>0.5</v>
      </c>
      <c r="E83" s="308"/>
      <c r="F83" s="309"/>
      <c r="G83" s="859"/>
    </row>
    <row r="84" spans="1:7" s="27" customFormat="1" ht="50.1" customHeight="1" thickTop="1">
      <c r="A84" s="857"/>
      <c r="B84" s="863" t="s">
        <v>2414</v>
      </c>
      <c r="C84" s="863"/>
      <c r="D84" s="312">
        <f>SUM(D85:D87)</f>
        <v>3</v>
      </c>
      <c r="E84" s="312">
        <f>SUM(E85:E87)</f>
        <v>0</v>
      </c>
      <c r="F84" s="309"/>
      <c r="G84" s="864"/>
    </row>
    <row r="85" spans="1:7" ht="56.25" customHeight="1">
      <c r="A85" s="857"/>
      <c r="B85" s="301" t="s">
        <v>2415</v>
      </c>
      <c r="C85" s="299" t="s">
        <v>2416</v>
      </c>
      <c r="D85" s="308">
        <v>1</v>
      </c>
      <c r="E85" s="308"/>
      <c r="F85" s="309"/>
      <c r="G85" s="865"/>
    </row>
    <row r="86" spans="1:7" ht="55.5" customHeight="1">
      <c r="A86" s="857"/>
      <c r="B86" s="301" t="s">
        <v>2417</v>
      </c>
      <c r="C86" s="299" t="s">
        <v>2418</v>
      </c>
      <c r="D86" s="308">
        <v>1</v>
      </c>
      <c r="E86" s="308"/>
      <c r="F86" s="309"/>
      <c r="G86" s="865"/>
    </row>
    <row r="87" spans="1:7" ht="30" customHeight="1" thickBot="1">
      <c r="A87" s="857"/>
      <c r="B87" s="301" t="s">
        <v>2419</v>
      </c>
      <c r="C87" s="299" t="s">
        <v>2420</v>
      </c>
      <c r="D87" s="308">
        <v>1</v>
      </c>
      <c r="E87" s="308"/>
      <c r="F87" s="309"/>
      <c r="G87" s="866"/>
    </row>
    <row r="88" spans="1:7" ht="25.5" customHeight="1" thickTop="1" thickBot="1">
      <c r="A88" s="857"/>
      <c r="B88" s="858" t="s">
        <v>2421</v>
      </c>
      <c r="C88" s="858"/>
      <c r="D88" s="312">
        <f>SUM(D89:D91)</f>
        <v>3</v>
      </c>
      <c r="E88" s="312">
        <f>SUM(E89:E91)</f>
        <v>0</v>
      </c>
      <c r="F88" s="309"/>
      <c r="G88" s="859"/>
    </row>
    <row r="89" spans="1:7" ht="23.25" customHeight="1" thickTop="1" thickBot="1">
      <c r="A89" s="857"/>
      <c r="B89" s="301">
        <v>67</v>
      </c>
      <c r="C89" s="299" t="s">
        <v>2422</v>
      </c>
      <c r="D89" s="308">
        <v>1</v>
      </c>
      <c r="E89" s="308"/>
      <c r="F89" s="309"/>
      <c r="G89" s="859"/>
    </row>
    <row r="90" spans="1:7" ht="43.5" customHeight="1" thickTop="1" thickBot="1">
      <c r="A90" s="857"/>
      <c r="B90" s="301">
        <v>68</v>
      </c>
      <c r="C90" s="299" t="s">
        <v>2423</v>
      </c>
      <c r="D90" s="308">
        <v>1</v>
      </c>
      <c r="E90" s="308"/>
      <c r="F90" s="309"/>
      <c r="G90" s="859"/>
    </row>
    <row r="91" spans="1:7" ht="39" customHeight="1" thickTop="1" thickBot="1">
      <c r="A91" s="857"/>
      <c r="B91" s="301">
        <v>69</v>
      </c>
      <c r="C91" s="299" t="s">
        <v>2424</v>
      </c>
      <c r="D91" s="308">
        <v>1</v>
      </c>
      <c r="E91" s="308"/>
      <c r="F91" s="309"/>
      <c r="G91" s="859"/>
    </row>
    <row r="92" spans="1:7" ht="51" customHeight="1" thickTop="1" thickBot="1">
      <c r="A92" s="857" t="s">
        <v>2425</v>
      </c>
      <c r="B92" s="852" t="s">
        <v>2426</v>
      </c>
      <c r="C92" s="852"/>
      <c r="D92" s="310">
        <f>SUM(D93:D99)</f>
        <v>7</v>
      </c>
      <c r="E92" s="313">
        <f>SUM(E96:E99)</f>
        <v>0</v>
      </c>
      <c r="F92" s="314"/>
      <c r="G92" s="859"/>
    </row>
    <row r="93" spans="1:7" ht="48.75" customHeight="1" thickTop="1" thickBot="1">
      <c r="A93" s="857"/>
      <c r="B93" s="303">
        <v>70</v>
      </c>
      <c r="C93" s="299" t="s">
        <v>2427</v>
      </c>
      <c r="D93" s="315">
        <v>1</v>
      </c>
      <c r="E93" s="316"/>
      <c r="F93" s="314"/>
      <c r="G93" s="859"/>
    </row>
    <row r="94" spans="1:7" ht="36.75" customHeight="1" thickTop="1" thickBot="1">
      <c r="A94" s="857"/>
      <c r="B94" s="303">
        <v>71</v>
      </c>
      <c r="C94" s="299" t="s">
        <v>2428</v>
      </c>
      <c r="D94" s="315">
        <v>1</v>
      </c>
      <c r="E94" s="316"/>
      <c r="F94" s="314"/>
      <c r="G94" s="859"/>
    </row>
    <row r="95" spans="1:7" ht="60.75" customHeight="1" thickTop="1" thickBot="1">
      <c r="A95" s="857"/>
      <c r="B95" s="303">
        <v>72</v>
      </c>
      <c r="C95" s="299" t="s">
        <v>2429</v>
      </c>
      <c r="D95" s="315">
        <v>1</v>
      </c>
      <c r="E95" s="316"/>
      <c r="F95" s="314"/>
      <c r="G95" s="859"/>
    </row>
    <row r="96" spans="1:7" ht="57" customHeight="1" thickTop="1" thickBot="1">
      <c r="A96" s="857"/>
      <c r="B96" s="303">
        <v>73</v>
      </c>
      <c r="C96" s="299" t="s">
        <v>2430</v>
      </c>
      <c r="D96" s="315">
        <v>1</v>
      </c>
      <c r="E96" s="308"/>
      <c r="F96" s="309"/>
      <c r="G96" s="859"/>
    </row>
    <row r="97" spans="1:7" ht="51.75" customHeight="1" thickTop="1" thickBot="1">
      <c r="A97" s="857"/>
      <c r="B97" s="303">
        <v>74</v>
      </c>
      <c r="C97" s="299" t="s">
        <v>2431</v>
      </c>
      <c r="D97" s="315">
        <v>1</v>
      </c>
      <c r="E97" s="308"/>
      <c r="F97" s="309"/>
      <c r="G97" s="859"/>
    </row>
    <row r="98" spans="1:7" ht="24.95" customHeight="1" thickTop="1" thickBot="1">
      <c r="A98" s="857"/>
      <c r="B98" s="303">
        <v>75</v>
      </c>
      <c r="C98" s="299" t="s">
        <v>2432</v>
      </c>
      <c r="D98" s="315">
        <v>1</v>
      </c>
      <c r="E98" s="308"/>
      <c r="F98" s="309"/>
      <c r="G98" s="859"/>
    </row>
    <row r="99" spans="1:7" ht="24.95" customHeight="1" thickTop="1" thickBot="1">
      <c r="A99" s="857"/>
      <c r="B99" s="303">
        <v>76</v>
      </c>
      <c r="C99" s="299" t="s">
        <v>2433</v>
      </c>
      <c r="D99" s="315">
        <v>1</v>
      </c>
      <c r="E99" s="308"/>
      <c r="F99" s="309"/>
      <c r="G99" s="859"/>
    </row>
    <row r="100" spans="1:7" ht="24.95" customHeight="1" thickTop="1" thickBot="1">
      <c r="A100" s="857"/>
      <c r="B100" s="852" t="s">
        <v>2434</v>
      </c>
      <c r="C100" s="852"/>
      <c r="D100" s="310">
        <f>SUM(D101:D107)</f>
        <v>10</v>
      </c>
      <c r="E100" s="310">
        <f>SUM(E101:E107)</f>
        <v>0</v>
      </c>
      <c r="F100" s="311"/>
      <c r="G100" s="859"/>
    </row>
    <row r="101" spans="1:7" ht="24.95" customHeight="1" thickTop="1" thickBot="1">
      <c r="A101" s="857"/>
      <c r="B101" s="301" t="s">
        <v>2435</v>
      </c>
      <c r="C101" s="299" t="s">
        <v>2436</v>
      </c>
      <c r="D101" s="308">
        <v>1</v>
      </c>
      <c r="E101" s="308"/>
      <c r="F101" s="309"/>
      <c r="G101" s="859"/>
    </row>
    <row r="102" spans="1:7" ht="31.5" customHeight="1" thickTop="1" thickBot="1">
      <c r="A102" s="857"/>
      <c r="B102" s="301" t="s">
        <v>2437</v>
      </c>
      <c r="C102" s="299" t="s">
        <v>2438</v>
      </c>
      <c r="D102" s="308">
        <v>3</v>
      </c>
      <c r="E102" s="308"/>
      <c r="F102" s="309"/>
      <c r="G102" s="859"/>
    </row>
    <row r="103" spans="1:7" ht="24.95" customHeight="1" thickTop="1" thickBot="1">
      <c r="A103" s="857"/>
      <c r="B103" s="301" t="s">
        <v>2439</v>
      </c>
      <c r="C103" s="299" t="s">
        <v>2440</v>
      </c>
      <c r="D103" s="308">
        <v>2</v>
      </c>
      <c r="E103" s="308"/>
      <c r="F103" s="309"/>
      <c r="G103" s="859"/>
    </row>
    <row r="104" spans="1:7" ht="24.95" customHeight="1" thickTop="1" thickBot="1">
      <c r="A104" s="857"/>
      <c r="B104" s="301" t="s">
        <v>2441</v>
      </c>
      <c r="C104" s="299" t="s">
        <v>2442</v>
      </c>
      <c r="D104" s="308">
        <v>1</v>
      </c>
      <c r="E104" s="308"/>
      <c r="F104" s="309"/>
      <c r="G104" s="859"/>
    </row>
    <row r="105" spans="1:7" ht="24.95" customHeight="1" thickTop="1" thickBot="1">
      <c r="A105" s="857"/>
      <c r="B105" s="301" t="s">
        <v>2443</v>
      </c>
      <c r="C105" s="299" t="s">
        <v>2444</v>
      </c>
      <c r="D105" s="308">
        <v>1</v>
      </c>
      <c r="E105" s="308"/>
      <c r="F105" s="309"/>
      <c r="G105" s="859"/>
    </row>
    <row r="106" spans="1:7" ht="24.95" customHeight="1" thickTop="1" thickBot="1">
      <c r="A106" s="857"/>
      <c r="B106" s="301" t="s">
        <v>2445</v>
      </c>
      <c r="C106" s="299" t="s">
        <v>2446</v>
      </c>
      <c r="D106" s="308">
        <v>1</v>
      </c>
      <c r="E106" s="308"/>
      <c r="F106" s="309"/>
      <c r="G106" s="859"/>
    </row>
    <row r="107" spans="1:7" ht="57.75" customHeight="1" thickTop="1" thickBot="1">
      <c r="A107" s="857"/>
      <c r="B107" s="301" t="s">
        <v>2447</v>
      </c>
      <c r="C107" s="299" t="s">
        <v>2448</v>
      </c>
      <c r="D107" s="308">
        <v>1</v>
      </c>
      <c r="E107" s="316"/>
      <c r="F107" s="314"/>
      <c r="G107" s="859"/>
    </row>
    <row r="108" spans="1:7" ht="69.75" customHeight="1" thickTop="1" thickBot="1">
      <c r="A108" s="857"/>
      <c r="B108" s="852" t="s">
        <v>2449</v>
      </c>
      <c r="C108" s="852"/>
      <c r="D108" s="310">
        <v>6</v>
      </c>
      <c r="E108" s="310"/>
      <c r="F108" s="311"/>
      <c r="G108" s="305"/>
    </row>
    <row r="109" spans="1:7" ht="48.75" customHeight="1" thickTop="1" thickBot="1">
      <c r="A109" s="857"/>
      <c r="B109" s="852" t="s">
        <v>2450</v>
      </c>
      <c r="C109" s="852"/>
      <c r="D109" s="310">
        <f>SUM(D110:D113)</f>
        <v>6</v>
      </c>
      <c r="E109" s="313">
        <f>SUM(E110:E113)</f>
        <v>0</v>
      </c>
      <c r="F109" s="314"/>
      <c r="G109" s="859"/>
    </row>
    <row r="110" spans="1:7" ht="68.25" customHeight="1" thickTop="1" thickBot="1">
      <c r="A110" s="857"/>
      <c r="B110" s="301" t="s">
        <v>2451</v>
      </c>
      <c r="C110" s="299" t="s">
        <v>2452</v>
      </c>
      <c r="D110" s="308">
        <v>2</v>
      </c>
      <c r="E110" s="316"/>
      <c r="F110" s="314"/>
      <c r="G110" s="859"/>
    </row>
    <row r="111" spans="1:7" ht="35.1" customHeight="1" thickTop="1" thickBot="1">
      <c r="A111" s="857"/>
      <c r="B111" s="301" t="s">
        <v>2453</v>
      </c>
      <c r="C111" s="299" t="s">
        <v>2454</v>
      </c>
      <c r="D111" s="308">
        <v>2</v>
      </c>
      <c r="E111" s="316"/>
      <c r="F111" s="314"/>
      <c r="G111" s="859"/>
    </row>
    <row r="112" spans="1:7" ht="51.75" customHeight="1" thickTop="1" thickBot="1">
      <c r="A112" s="857"/>
      <c r="B112" s="301" t="s">
        <v>2455</v>
      </c>
      <c r="C112" s="299" t="s">
        <v>2456</v>
      </c>
      <c r="D112" s="308">
        <v>1</v>
      </c>
      <c r="E112" s="316"/>
      <c r="F112" s="314"/>
      <c r="G112" s="859"/>
    </row>
    <row r="113" spans="1:7" ht="46.5" customHeight="1" thickTop="1" thickBot="1">
      <c r="A113" s="857"/>
      <c r="B113" s="301" t="s">
        <v>2457</v>
      </c>
      <c r="C113" s="299" t="s">
        <v>2458</v>
      </c>
      <c r="D113" s="308">
        <v>1</v>
      </c>
      <c r="E113" s="316"/>
      <c r="F113" s="314"/>
      <c r="G113" s="859"/>
    </row>
    <row r="114" spans="1:7" s="25" customFormat="1" ht="24.95" customHeight="1" thickTop="1">
      <c r="A114" s="869" t="s">
        <v>4</v>
      </c>
      <c r="B114" s="870"/>
      <c r="C114" s="317" t="s">
        <v>5</v>
      </c>
      <c r="D114" s="318">
        <f>SUM(D4,D11,D19,D24,D25,D30,D40,D45,D58,D65,D74,D84,D88,D92,D100,D108,D109)</f>
        <v>120</v>
      </c>
      <c r="E114" s="873" t="s">
        <v>6</v>
      </c>
      <c r="F114" s="867">
        <f>D115/D114</f>
        <v>0</v>
      </c>
    </row>
    <row r="115" spans="1:7" s="25" customFormat="1" ht="43.5" customHeight="1" thickBot="1">
      <c r="A115" s="871"/>
      <c r="B115" s="872"/>
      <c r="C115" s="319" t="s">
        <v>7</v>
      </c>
      <c r="D115" s="320">
        <f>SUM(E4,E11,E19,E24,E25,E30,E40,E45,E58,E65,E74,E84,E88,E92,E100,E108,E109)</f>
        <v>0</v>
      </c>
      <c r="E115" s="874"/>
      <c r="F115" s="868"/>
    </row>
    <row r="116" spans="1:7" s="27" customFormat="1" ht="300" customHeight="1">
      <c r="A116" s="860"/>
      <c r="B116" s="861"/>
      <c r="C116" s="861"/>
      <c r="D116" s="861"/>
      <c r="E116" s="861"/>
      <c r="F116" s="862"/>
    </row>
    <row r="117" spans="1:7"/>
    <row r="118" spans="1:7"/>
    <row r="119" spans="1:7"/>
    <row r="120" spans="1:7"/>
    <row r="121" spans="1:7"/>
    <row r="122" spans="1:7"/>
    <row r="123" spans="1:7"/>
    <row r="124" spans="1:7"/>
    <row r="125" spans="1:7"/>
    <row r="126" spans="1:7"/>
    <row r="127" spans="1:7"/>
    <row r="128" spans="1:7"/>
    <row r="129"/>
    <row r="130"/>
    <row r="131"/>
    <row r="132" ht="21" customHeight="1"/>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sheetData>
  <sheetProtection formatRows="0" selectLockedCells="1"/>
  <mergeCells count="46">
    <mergeCell ref="G88:G91"/>
    <mergeCell ref="A4:A10"/>
    <mergeCell ref="B4:C4"/>
    <mergeCell ref="G4:G10"/>
    <mergeCell ref="A11:A39"/>
    <mergeCell ref="B11:C11"/>
    <mergeCell ref="G11:G18"/>
    <mergeCell ref="B19:C19"/>
    <mergeCell ref="G19:G23"/>
    <mergeCell ref="B24:C24"/>
    <mergeCell ref="B25:C25"/>
    <mergeCell ref="G25:G29"/>
    <mergeCell ref="B30:C31"/>
    <mergeCell ref="D30:D31"/>
    <mergeCell ref="G30:G39"/>
    <mergeCell ref="F30:F31"/>
    <mergeCell ref="G92:G99"/>
    <mergeCell ref="G100:G107"/>
    <mergeCell ref="G109:G113"/>
    <mergeCell ref="A116:F116"/>
    <mergeCell ref="G65:G73"/>
    <mergeCell ref="B74:C74"/>
    <mergeCell ref="G74:G83"/>
    <mergeCell ref="B84:C84"/>
    <mergeCell ref="G84:G87"/>
    <mergeCell ref="F114:F115"/>
    <mergeCell ref="A114:B115"/>
    <mergeCell ref="E114:E115"/>
    <mergeCell ref="B88:C88"/>
    <mergeCell ref="A92:A113"/>
    <mergeCell ref="B92:C92"/>
    <mergeCell ref="B109:C109"/>
    <mergeCell ref="G40:G44"/>
    <mergeCell ref="B45:C45"/>
    <mergeCell ref="G45:G57"/>
    <mergeCell ref="B58:C58"/>
    <mergeCell ref="G58:G64"/>
    <mergeCell ref="E30:E31"/>
    <mergeCell ref="B100:C100"/>
    <mergeCell ref="B108:C108"/>
    <mergeCell ref="A1:B2"/>
    <mergeCell ref="D2:E2"/>
    <mergeCell ref="D1:E1"/>
    <mergeCell ref="A40:A91"/>
    <mergeCell ref="B40:C40"/>
    <mergeCell ref="B65:C65"/>
  </mergeCells>
  <pageMargins left="0.7" right="0.7" top="0.75" bottom="0.75" header="0.3" footer="0.3"/>
  <pageSetup paperSize="9" scale="3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9"/>
  <sheetViews>
    <sheetView rightToLeft="1" workbookViewId="0">
      <selection sqref="A1:B3"/>
    </sheetView>
  </sheetViews>
  <sheetFormatPr defaultRowHeight="15"/>
  <cols>
    <col min="3" max="3" width="117.85546875" customWidth="1"/>
    <col min="5" max="5" width="14.42578125" customWidth="1"/>
    <col min="6" max="6" width="51.140625" customWidth="1"/>
  </cols>
  <sheetData>
    <row r="1" spans="1:6" ht="94.5" customHeight="1">
      <c r="A1" s="881"/>
      <c r="B1" s="882"/>
      <c r="C1" s="347" t="s">
        <v>2643</v>
      </c>
      <c r="D1" s="885" t="s">
        <v>785</v>
      </c>
      <c r="E1" s="885"/>
      <c r="F1" s="348">
        <f>'شناسنامه بازدید'!D3</f>
        <v>0</v>
      </c>
    </row>
    <row r="2" spans="1:6" ht="27.75" customHeight="1">
      <c r="A2" s="883"/>
      <c r="B2" s="884"/>
      <c r="C2" s="349" t="str">
        <f>"نام ارزیاب / ارزیابان:       "&amp;'شناسنامه بازدید'!C15</f>
        <v xml:space="preserve">نام ارزیاب / ارزیابان:       </v>
      </c>
      <c r="D2" s="886" t="s">
        <v>357</v>
      </c>
      <c r="E2" s="886"/>
      <c r="F2" s="350">
        <f>'شناسنامه بازدید'!B3</f>
        <v>0</v>
      </c>
    </row>
    <row r="3" spans="1:6" ht="25.5" customHeight="1">
      <c r="A3" s="883"/>
      <c r="B3" s="884"/>
      <c r="C3" s="349" t="s">
        <v>2462</v>
      </c>
      <c r="D3" s="887" t="s">
        <v>2463</v>
      </c>
      <c r="E3" s="887"/>
      <c r="F3" s="888"/>
    </row>
    <row r="4" spans="1:6" ht="45" customHeight="1">
      <c r="A4" s="336" t="s">
        <v>0</v>
      </c>
      <c r="B4" s="337" t="s">
        <v>1</v>
      </c>
      <c r="C4" s="337" t="s">
        <v>2</v>
      </c>
      <c r="D4" s="351" t="s">
        <v>934</v>
      </c>
      <c r="E4" s="351" t="s">
        <v>3</v>
      </c>
      <c r="F4" s="352" t="s">
        <v>786</v>
      </c>
    </row>
    <row r="5" spans="1:6" ht="45" customHeight="1">
      <c r="A5" s="889" t="s">
        <v>2464</v>
      </c>
      <c r="B5" s="890" t="s">
        <v>2465</v>
      </c>
      <c r="C5" s="891"/>
      <c r="D5" s="338">
        <v>2</v>
      </c>
      <c r="E5" s="338"/>
      <c r="F5" s="892"/>
    </row>
    <row r="6" spans="1:6" ht="31.5" customHeight="1">
      <c r="A6" s="889"/>
      <c r="B6" s="890" t="s">
        <v>1489</v>
      </c>
      <c r="C6" s="891"/>
      <c r="D6" s="338">
        <f>SUM(D7:D9)</f>
        <v>3</v>
      </c>
      <c r="E6" s="338">
        <f>SUM(E7:E9)</f>
        <v>0</v>
      </c>
      <c r="F6" s="892"/>
    </row>
    <row r="7" spans="1:6" ht="45" customHeight="1">
      <c r="A7" s="889"/>
      <c r="B7" s="298" t="s">
        <v>2290</v>
      </c>
      <c r="C7" s="299" t="s">
        <v>2301</v>
      </c>
      <c r="D7" s="339">
        <v>1</v>
      </c>
      <c r="E7" s="339"/>
      <c r="F7" s="892"/>
    </row>
    <row r="8" spans="1:6" ht="45" customHeight="1">
      <c r="A8" s="889"/>
      <c r="B8" s="298" t="s">
        <v>2292</v>
      </c>
      <c r="C8" s="299" t="s">
        <v>2302</v>
      </c>
      <c r="D8" s="339">
        <v>1</v>
      </c>
      <c r="E8" s="339"/>
      <c r="F8" s="892"/>
    </row>
    <row r="9" spans="1:6" ht="45" customHeight="1">
      <c r="A9" s="889"/>
      <c r="B9" s="298" t="s">
        <v>2294</v>
      </c>
      <c r="C9" s="299" t="s">
        <v>2306</v>
      </c>
      <c r="D9" s="339">
        <v>1</v>
      </c>
      <c r="E9" s="339"/>
      <c r="F9" s="892"/>
    </row>
    <row r="10" spans="1:6" ht="45" customHeight="1">
      <c r="A10" s="889"/>
      <c r="B10" s="890" t="s">
        <v>2345</v>
      </c>
      <c r="C10" s="891"/>
      <c r="D10" s="338">
        <f>SUM(D11:D14)</f>
        <v>3</v>
      </c>
      <c r="E10" s="338">
        <f>SUM(E11:E14)</f>
        <v>0</v>
      </c>
      <c r="F10" s="892"/>
    </row>
    <row r="11" spans="1:6" ht="24.75" customHeight="1">
      <c r="A11" s="889"/>
      <c r="B11" s="298" t="s">
        <v>2175</v>
      </c>
      <c r="C11" s="299" t="s">
        <v>2346</v>
      </c>
      <c r="D11" s="339">
        <v>0.5</v>
      </c>
      <c r="E11" s="339"/>
      <c r="F11" s="892"/>
    </row>
    <row r="12" spans="1:6" ht="17.25" customHeight="1">
      <c r="A12" s="889"/>
      <c r="B12" s="298" t="s">
        <v>2187</v>
      </c>
      <c r="C12" s="299" t="s">
        <v>2347</v>
      </c>
      <c r="D12" s="339">
        <v>0.5</v>
      </c>
      <c r="E12" s="339"/>
      <c r="F12" s="892"/>
    </row>
    <row r="13" spans="1:6" ht="45" customHeight="1">
      <c r="A13" s="889"/>
      <c r="B13" s="298" t="s">
        <v>2298</v>
      </c>
      <c r="C13" s="299" t="s">
        <v>2348</v>
      </c>
      <c r="D13" s="339">
        <v>1</v>
      </c>
      <c r="E13" s="339"/>
      <c r="F13" s="892"/>
    </row>
    <row r="14" spans="1:6" ht="20.25" customHeight="1">
      <c r="A14" s="889"/>
      <c r="B14" s="298" t="s">
        <v>2214</v>
      </c>
      <c r="C14" s="299" t="s">
        <v>2349</v>
      </c>
      <c r="D14" s="339">
        <v>1</v>
      </c>
      <c r="E14" s="339"/>
      <c r="F14" s="892"/>
    </row>
    <row r="15" spans="1:6" ht="27.75" customHeight="1">
      <c r="A15" s="889"/>
      <c r="B15" s="890" t="s">
        <v>2466</v>
      </c>
      <c r="C15" s="891"/>
      <c r="D15" s="338">
        <f>SUM(D16:D19)</f>
        <v>3</v>
      </c>
      <c r="E15" s="338">
        <f>SUM(E16:E19)</f>
        <v>0</v>
      </c>
      <c r="F15" s="892"/>
    </row>
    <row r="16" spans="1:6" ht="45" customHeight="1">
      <c r="A16" s="889"/>
      <c r="B16" s="298" t="s">
        <v>2226</v>
      </c>
      <c r="C16" s="299" t="s">
        <v>2467</v>
      </c>
      <c r="D16" s="339">
        <v>0.75</v>
      </c>
      <c r="E16" s="339"/>
      <c r="F16" s="892"/>
    </row>
    <row r="17" spans="1:6" ht="45" customHeight="1">
      <c r="A17" s="889"/>
      <c r="B17" s="298" t="s">
        <v>2233</v>
      </c>
      <c r="C17" s="299" t="s">
        <v>2468</v>
      </c>
      <c r="D17" s="339">
        <v>0.75</v>
      </c>
      <c r="E17" s="339"/>
      <c r="F17" s="892"/>
    </row>
    <row r="18" spans="1:6" ht="45" customHeight="1">
      <c r="A18" s="889"/>
      <c r="B18" s="298" t="s">
        <v>2244</v>
      </c>
      <c r="C18" s="299" t="s">
        <v>2324</v>
      </c>
      <c r="D18" s="339">
        <v>0.75</v>
      </c>
      <c r="E18" s="339"/>
      <c r="F18" s="892"/>
    </row>
    <row r="19" spans="1:6" ht="71.25" customHeight="1">
      <c r="A19" s="889"/>
      <c r="B19" s="298" t="s">
        <v>2260</v>
      </c>
      <c r="C19" s="299" t="s">
        <v>2469</v>
      </c>
      <c r="D19" s="339">
        <v>0.75</v>
      </c>
      <c r="E19" s="339"/>
      <c r="F19" s="892"/>
    </row>
    <row r="20" spans="1:6" ht="30.75" customHeight="1">
      <c r="A20" s="889"/>
      <c r="B20" s="891" t="s">
        <v>2470</v>
      </c>
      <c r="C20" s="891"/>
      <c r="D20" s="339">
        <f>SUM(D21:D23)</f>
        <v>1.5</v>
      </c>
      <c r="E20" s="339">
        <f>SUM(E21:E23)</f>
        <v>0</v>
      </c>
      <c r="F20" s="892"/>
    </row>
    <row r="21" spans="1:6" ht="23.25" customHeight="1">
      <c r="A21" s="889"/>
      <c r="B21" s="298" t="s">
        <v>2275</v>
      </c>
      <c r="C21" s="299" t="s">
        <v>2471</v>
      </c>
      <c r="D21" s="339">
        <v>0.5</v>
      </c>
      <c r="E21" s="339"/>
      <c r="F21" s="892"/>
    </row>
    <row r="22" spans="1:6" ht="37.5" customHeight="1">
      <c r="A22" s="889"/>
      <c r="B22" s="298" t="s">
        <v>2472</v>
      </c>
      <c r="C22" s="299" t="s">
        <v>2473</v>
      </c>
      <c r="D22" s="339">
        <v>0.5</v>
      </c>
      <c r="E22" s="339"/>
      <c r="F22" s="892"/>
    </row>
    <row r="23" spans="1:6" ht="37.5" customHeight="1">
      <c r="A23" s="889"/>
      <c r="B23" s="298" t="s">
        <v>2309</v>
      </c>
      <c r="C23" s="299" t="s">
        <v>2474</v>
      </c>
      <c r="D23" s="339">
        <v>0.5</v>
      </c>
      <c r="E23" s="339"/>
      <c r="F23" s="892"/>
    </row>
    <row r="24" spans="1:6" ht="37.5" customHeight="1">
      <c r="A24" s="889"/>
      <c r="B24" s="890" t="s">
        <v>2475</v>
      </c>
      <c r="C24" s="890"/>
      <c r="D24" s="338">
        <f>SUM(D25:D33)</f>
        <v>4</v>
      </c>
      <c r="E24" s="338">
        <f>SUM(E25:E33)</f>
        <v>0</v>
      </c>
      <c r="F24" s="892"/>
    </row>
    <row r="25" spans="1:6" ht="30" customHeight="1">
      <c r="A25" s="889"/>
      <c r="B25" s="298" t="s">
        <v>2311</v>
      </c>
      <c r="C25" s="299" t="s">
        <v>2476</v>
      </c>
      <c r="D25" s="339">
        <v>0.25</v>
      </c>
      <c r="E25" s="339"/>
      <c r="F25" s="892"/>
    </row>
    <row r="26" spans="1:6" ht="30" customHeight="1">
      <c r="A26" s="889"/>
      <c r="B26" s="298" t="s">
        <v>2313</v>
      </c>
      <c r="C26" s="299" t="s">
        <v>2477</v>
      </c>
      <c r="D26" s="339">
        <v>0.25</v>
      </c>
      <c r="E26" s="339"/>
      <c r="F26" s="892"/>
    </row>
    <row r="27" spans="1:6" ht="30" customHeight="1">
      <c r="A27" s="889"/>
      <c r="B27" s="298" t="s">
        <v>2315</v>
      </c>
      <c r="C27" s="299" t="s">
        <v>2478</v>
      </c>
      <c r="D27" s="339">
        <v>0.5</v>
      </c>
      <c r="E27" s="339"/>
      <c r="F27" s="892"/>
    </row>
    <row r="28" spans="1:6" ht="30" customHeight="1">
      <c r="A28" s="889"/>
      <c r="B28" s="298" t="s">
        <v>2319</v>
      </c>
      <c r="C28" s="299" t="s">
        <v>2479</v>
      </c>
      <c r="D28" s="339">
        <v>0.5</v>
      </c>
      <c r="E28" s="339"/>
      <c r="F28" s="892"/>
    </row>
    <row r="29" spans="1:6" ht="30" customHeight="1">
      <c r="A29" s="889"/>
      <c r="B29" s="298" t="s">
        <v>2321</v>
      </c>
      <c r="C29" s="299" t="s">
        <v>2480</v>
      </c>
      <c r="D29" s="339">
        <v>0.5</v>
      </c>
      <c r="E29" s="339"/>
      <c r="F29" s="892"/>
    </row>
    <row r="30" spans="1:6" ht="30" customHeight="1">
      <c r="A30" s="889"/>
      <c r="B30" s="298" t="s">
        <v>2323</v>
      </c>
      <c r="C30" s="299" t="s">
        <v>2481</v>
      </c>
      <c r="D30" s="339">
        <v>0.5</v>
      </c>
      <c r="E30" s="339"/>
      <c r="F30" s="892"/>
    </row>
    <row r="31" spans="1:6" ht="30" customHeight="1">
      <c r="A31" s="889"/>
      <c r="B31" s="298" t="s">
        <v>2325</v>
      </c>
      <c r="C31" s="299" t="s">
        <v>2482</v>
      </c>
      <c r="D31" s="339">
        <v>0.5</v>
      </c>
      <c r="E31" s="339"/>
      <c r="F31" s="892"/>
    </row>
    <row r="32" spans="1:6" ht="30" customHeight="1">
      <c r="A32" s="889"/>
      <c r="B32" s="298" t="s">
        <v>2328</v>
      </c>
      <c r="C32" s="299" t="s">
        <v>2483</v>
      </c>
      <c r="D32" s="339">
        <v>0.5</v>
      </c>
      <c r="E32" s="339"/>
      <c r="F32" s="892"/>
    </row>
    <row r="33" spans="1:6" ht="37.5" customHeight="1">
      <c r="A33" s="889"/>
      <c r="B33" s="298" t="s">
        <v>2330</v>
      </c>
      <c r="C33" s="299" t="s">
        <v>2484</v>
      </c>
      <c r="D33" s="339">
        <v>0.5</v>
      </c>
      <c r="E33" s="339"/>
      <c r="F33" s="892"/>
    </row>
    <row r="34" spans="1:6" ht="29.25" customHeight="1">
      <c r="A34" s="889"/>
      <c r="B34" s="890" t="s">
        <v>2485</v>
      </c>
      <c r="C34" s="890"/>
      <c r="D34" s="895">
        <f>SUM(D36:D43)</f>
        <v>4</v>
      </c>
      <c r="E34" s="896">
        <f>SUM(E36:E43)</f>
        <v>0</v>
      </c>
      <c r="F34" s="892"/>
    </row>
    <row r="35" spans="1:6" ht="37.5" hidden="1" customHeight="1">
      <c r="A35" s="889"/>
      <c r="B35" s="890"/>
      <c r="C35" s="890"/>
      <c r="D35" s="895"/>
      <c r="E35" s="897"/>
      <c r="F35" s="892"/>
    </row>
    <row r="36" spans="1:6" ht="37.5" customHeight="1">
      <c r="A36" s="889"/>
      <c r="B36" s="298" t="s">
        <v>2332</v>
      </c>
      <c r="C36" s="299" t="s">
        <v>2486</v>
      </c>
      <c r="D36" s="339">
        <v>0.5</v>
      </c>
      <c r="E36" s="339"/>
      <c r="F36" s="892"/>
    </row>
    <row r="37" spans="1:6" ht="37.5" customHeight="1">
      <c r="A37" s="889"/>
      <c r="B37" s="298" t="s">
        <v>2334</v>
      </c>
      <c r="C37" s="299" t="s">
        <v>2487</v>
      </c>
      <c r="D37" s="339">
        <v>0.5</v>
      </c>
      <c r="E37" s="339"/>
      <c r="F37" s="892"/>
    </row>
    <row r="38" spans="1:6" ht="37.5" customHeight="1">
      <c r="A38" s="889"/>
      <c r="B38" s="298" t="s">
        <v>2336</v>
      </c>
      <c r="C38" s="299" t="s">
        <v>2488</v>
      </c>
      <c r="D38" s="339">
        <v>0.5</v>
      </c>
      <c r="E38" s="339"/>
      <c r="F38" s="892"/>
    </row>
    <row r="39" spans="1:6" ht="37.5" customHeight="1">
      <c r="A39" s="889"/>
      <c r="B39" s="298" t="s">
        <v>2338</v>
      </c>
      <c r="C39" s="299" t="s">
        <v>2489</v>
      </c>
      <c r="D39" s="339">
        <v>0.5</v>
      </c>
      <c r="E39" s="339"/>
      <c r="F39" s="892"/>
    </row>
    <row r="40" spans="1:6" ht="37.5" customHeight="1">
      <c r="A40" s="889"/>
      <c r="B40" s="298" t="s">
        <v>2340</v>
      </c>
      <c r="C40" s="299" t="s">
        <v>2490</v>
      </c>
      <c r="D40" s="339">
        <v>0.5</v>
      </c>
      <c r="E40" s="339"/>
      <c r="F40" s="892"/>
    </row>
    <row r="41" spans="1:6" ht="37.5" customHeight="1">
      <c r="A41" s="889"/>
      <c r="B41" s="298" t="s">
        <v>2342</v>
      </c>
      <c r="C41" s="299" t="s">
        <v>2491</v>
      </c>
      <c r="D41" s="339">
        <v>0.5</v>
      </c>
      <c r="E41" s="339"/>
      <c r="F41" s="892"/>
    </row>
    <row r="42" spans="1:6" ht="37.5" customHeight="1">
      <c r="A42" s="889"/>
      <c r="B42" s="298" t="s">
        <v>2352</v>
      </c>
      <c r="C42" s="299" t="s">
        <v>2492</v>
      </c>
      <c r="D42" s="339">
        <v>0.5</v>
      </c>
      <c r="E42" s="339"/>
      <c r="F42" s="892"/>
    </row>
    <row r="43" spans="1:6" ht="37.5" customHeight="1">
      <c r="A43" s="889"/>
      <c r="B43" s="298" t="s">
        <v>2354</v>
      </c>
      <c r="C43" s="299" t="s">
        <v>2493</v>
      </c>
      <c r="D43" s="339">
        <v>0.5</v>
      </c>
      <c r="E43" s="339"/>
      <c r="F43" s="892"/>
    </row>
    <row r="44" spans="1:6" ht="37.5" customHeight="1">
      <c r="A44" s="889"/>
      <c r="B44" s="893" t="s">
        <v>2494</v>
      </c>
      <c r="C44" s="893"/>
      <c r="D44" s="338">
        <f>SUM(D45:D50)</f>
        <v>3</v>
      </c>
      <c r="E44" s="338">
        <f>SUM(E45:E50)</f>
        <v>0</v>
      </c>
      <c r="F44" s="894"/>
    </row>
    <row r="45" spans="1:6" ht="37.5" customHeight="1">
      <c r="A45" s="889"/>
      <c r="B45" s="298" t="s">
        <v>2356</v>
      </c>
      <c r="C45" s="302" t="s">
        <v>2495</v>
      </c>
      <c r="D45" s="339">
        <v>0.5</v>
      </c>
      <c r="E45" s="339"/>
      <c r="F45" s="894"/>
    </row>
    <row r="46" spans="1:6" ht="62.25" customHeight="1">
      <c r="A46" s="889"/>
      <c r="B46" s="298" t="s">
        <v>2358</v>
      </c>
      <c r="C46" s="302" t="s">
        <v>2496</v>
      </c>
      <c r="D46" s="339">
        <v>0.5</v>
      </c>
      <c r="E46" s="339"/>
      <c r="F46" s="894"/>
    </row>
    <row r="47" spans="1:6" ht="30" customHeight="1">
      <c r="A47" s="889"/>
      <c r="B47" s="298" t="s">
        <v>2360</v>
      </c>
      <c r="C47" s="302" t="s">
        <v>2497</v>
      </c>
      <c r="D47" s="339">
        <v>0.5</v>
      </c>
      <c r="E47" s="339"/>
      <c r="F47" s="894"/>
    </row>
    <row r="48" spans="1:6" ht="30" customHeight="1">
      <c r="A48" s="889"/>
      <c r="B48" s="298" t="s">
        <v>2362</v>
      </c>
      <c r="C48" s="302" t="s">
        <v>2498</v>
      </c>
      <c r="D48" s="339">
        <v>0.5</v>
      </c>
      <c r="E48" s="339"/>
      <c r="F48" s="894"/>
    </row>
    <row r="49" spans="1:6" ht="30" customHeight="1">
      <c r="A49" s="889"/>
      <c r="B49" s="298" t="s">
        <v>2364</v>
      </c>
      <c r="C49" s="302" t="s">
        <v>2499</v>
      </c>
      <c r="D49" s="339">
        <v>0.5</v>
      </c>
      <c r="E49" s="339"/>
      <c r="F49" s="894"/>
    </row>
    <row r="50" spans="1:6" ht="30" customHeight="1">
      <c r="A50" s="889"/>
      <c r="B50" s="298" t="s">
        <v>2366</v>
      </c>
      <c r="C50" s="302" t="s">
        <v>2500</v>
      </c>
      <c r="D50" s="339">
        <v>0.5</v>
      </c>
      <c r="E50" s="339"/>
      <c r="F50" s="894"/>
    </row>
    <row r="51" spans="1:6" ht="56.25" customHeight="1">
      <c r="A51" s="889"/>
      <c r="B51" s="893" t="s">
        <v>2501</v>
      </c>
      <c r="C51" s="893"/>
      <c r="D51" s="338">
        <f>SUM(D52:D54)</f>
        <v>2.5</v>
      </c>
      <c r="E51" s="338">
        <f>SUM(E52:E54)</f>
        <v>0</v>
      </c>
      <c r="F51" s="894"/>
    </row>
    <row r="52" spans="1:6" ht="45" customHeight="1">
      <c r="A52" s="889"/>
      <c r="B52" s="298" t="s">
        <v>2368</v>
      </c>
      <c r="C52" s="299" t="s">
        <v>2502</v>
      </c>
      <c r="D52" s="339">
        <v>0.5</v>
      </c>
      <c r="E52" s="339"/>
      <c r="F52" s="894"/>
    </row>
    <row r="53" spans="1:6" ht="30" customHeight="1">
      <c r="A53" s="889"/>
      <c r="B53" s="298" t="s">
        <v>2370</v>
      </c>
      <c r="C53" s="299" t="s">
        <v>2503</v>
      </c>
      <c r="D53" s="339">
        <v>1</v>
      </c>
      <c r="E53" s="339"/>
      <c r="F53" s="894"/>
    </row>
    <row r="54" spans="1:6" ht="30" customHeight="1">
      <c r="A54" s="889"/>
      <c r="B54" s="298" t="s">
        <v>2372</v>
      </c>
      <c r="C54" s="299" t="s">
        <v>2504</v>
      </c>
      <c r="D54" s="339">
        <v>1</v>
      </c>
      <c r="E54" s="339"/>
      <c r="F54" s="894"/>
    </row>
    <row r="55" spans="1:6" ht="30" customHeight="1">
      <c r="A55" s="889"/>
      <c r="B55" s="890" t="s">
        <v>2505</v>
      </c>
      <c r="C55" s="890"/>
      <c r="D55" s="339">
        <f>SUM(D56:D64)</f>
        <v>3</v>
      </c>
      <c r="E55" s="339">
        <f>SUM(E56:E64)</f>
        <v>0</v>
      </c>
      <c r="F55" s="894"/>
    </row>
    <row r="56" spans="1:6" ht="30" customHeight="1">
      <c r="A56" s="889"/>
      <c r="B56" s="298" t="s">
        <v>2375</v>
      </c>
      <c r="C56" s="299" t="s">
        <v>2506</v>
      </c>
      <c r="D56" s="339">
        <v>0.5</v>
      </c>
      <c r="E56" s="339"/>
      <c r="F56" s="894"/>
    </row>
    <row r="57" spans="1:6" ht="30" customHeight="1">
      <c r="A57" s="889"/>
      <c r="B57" s="298" t="s">
        <v>2377</v>
      </c>
      <c r="C57" s="299" t="s">
        <v>2507</v>
      </c>
      <c r="D57" s="339">
        <v>0.25</v>
      </c>
      <c r="E57" s="339"/>
      <c r="F57" s="894"/>
    </row>
    <row r="58" spans="1:6" ht="30" customHeight="1">
      <c r="A58" s="889"/>
      <c r="B58" s="298" t="s">
        <v>2379</v>
      </c>
      <c r="C58" s="299" t="s">
        <v>2508</v>
      </c>
      <c r="D58" s="339">
        <v>0.25</v>
      </c>
      <c r="E58" s="339"/>
      <c r="F58" s="894"/>
    </row>
    <row r="59" spans="1:6" ht="30" customHeight="1">
      <c r="A59" s="889"/>
      <c r="B59" s="298" t="s">
        <v>2381</v>
      </c>
      <c r="C59" s="299" t="s">
        <v>2509</v>
      </c>
      <c r="D59" s="339">
        <v>0.25</v>
      </c>
      <c r="E59" s="339"/>
      <c r="F59" s="894"/>
    </row>
    <row r="60" spans="1:6" ht="30" customHeight="1">
      <c r="A60" s="889"/>
      <c r="B60" s="298" t="s">
        <v>2383</v>
      </c>
      <c r="C60" s="299" t="s">
        <v>2510</v>
      </c>
      <c r="D60" s="339">
        <v>0.25</v>
      </c>
      <c r="E60" s="339"/>
      <c r="F60" s="894"/>
    </row>
    <row r="61" spans="1:6" ht="30" customHeight="1">
      <c r="A61" s="889"/>
      <c r="B61" s="298" t="s">
        <v>2385</v>
      </c>
      <c r="C61" s="299" t="s">
        <v>2511</v>
      </c>
      <c r="D61" s="339">
        <v>0.25</v>
      </c>
      <c r="E61" s="339"/>
      <c r="F61" s="894"/>
    </row>
    <row r="62" spans="1:6" ht="45" customHeight="1">
      <c r="A62" s="889"/>
      <c r="B62" s="298" t="s">
        <v>2388</v>
      </c>
      <c r="C62" s="299" t="s">
        <v>2512</v>
      </c>
      <c r="D62" s="339">
        <v>0.5</v>
      </c>
      <c r="E62" s="339"/>
      <c r="F62" s="894"/>
    </row>
    <row r="63" spans="1:6" ht="30" customHeight="1">
      <c r="A63" s="889"/>
      <c r="B63" s="298" t="s">
        <v>2390</v>
      </c>
      <c r="C63" s="299" t="s">
        <v>2513</v>
      </c>
      <c r="D63" s="339">
        <v>0.25</v>
      </c>
      <c r="E63" s="339"/>
      <c r="F63" s="894"/>
    </row>
    <row r="64" spans="1:6" ht="45" customHeight="1">
      <c r="A64" s="889"/>
      <c r="B64" s="298" t="s">
        <v>2392</v>
      </c>
      <c r="C64" s="299" t="s">
        <v>2514</v>
      </c>
      <c r="D64" s="339">
        <v>0.5</v>
      </c>
      <c r="E64" s="339"/>
      <c r="F64" s="894"/>
    </row>
    <row r="65" spans="1:6" ht="23.25" customHeight="1">
      <c r="A65" s="889"/>
      <c r="B65" s="890" t="s">
        <v>2515</v>
      </c>
      <c r="C65" s="890"/>
      <c r="D65" s="339">
        <f>SUM(D66:D68)</f>
        <v>2</v>
      </c>
      <c r="E65" s="339">
        <f>SUM(E66:E68)</f>
        <v>0</v>
      </c>
      <c r="F65" s="894"/>
    </row>
    <row r="66" spans="1:6" ht="30" customHeight="1">
      <c r="A66" s="889"/>
      <c r="B66" s="298" t="s">
        <v>2394</v>
      </c>
      <c r="C66" s="299" t="s">
        <v>2516</v>
      </c>
      <c r="D66" s="339">
        <v>0.5</v>
      </c>
      <c r="E66" s="339"/>
      <c r="F66" s="894"/>
    </row>
    <row r="67" spans="1:6" ht="30" customHeight="1">
      <c r="A67" s="889"/>
      <c r="B67" s="298" t="s">
        <v>2396</v>
      </c>
      <c r="C67" s="299" t="s">
        <v>2517</v>
      </c>
      <c r="D67" s="339">
        <v>0.5</v>
      </c>
      <c r="E67" s="339"/>
      <c r="F67" s="894"/>
    </row>
    <row r="68" spans="1:6" ht="30" customHeight="1">
      <c r="A68" s="889"/>
      <c r="B68" s="298" t="s">
        <v>2398</v>
      </c>
      <c r="C68" s="299" t="s">
        <v>2518</v>
      </c>
      <c r="D68" s="339">
        <v>1</v>
      </c>
      <c r="E68" s="339"/>
      <c r="F68" s="894"/>
    </row>
    <row r="69" spans="1:6" ht="24.75" customHeight="1">
      <c r="A69" s="889"/>
      <c r="B69" s="890" t="s">
        <v>2519</v>
      </c>
      <c r="C69" s="890"/>
      <c r="D69" s="339">
        <f>SUM(D70:D72)</f>
        <v>2</v>
      </c>
      <c r="E69" s="339">
        <f>SUM(E70:E72)</f>
        <v>0</v>
      </c>
      <c r="F69" s="894"/>
    </row>
    <row r="70" spans="1:6" ht="30" customHeight="1">
      <c r="A70" s="889"/>
      <c r="B70" s="298" t="s">
        <v>2400</v>
      </c>
      <c r="C70" s="299" t="s">
        <v>2520</v>
      </c>
      <c r="D70" s="339">
        <v>0.5</v>
      </c>
      <c r="E70" s="339"/>
      <c r="F70" s="894"/>
    </row>
    <row r="71" spans="1:6" ht="30" customHeight="1">
      <c r="A71" s="889"/>
      <c r="B71" s="298" t="s">
        <v>2402</v>
      </c>
      <c r="C71" s="299" t="s">
        <v>2521</v>
      </c>
      <c r="D71" s="339">
        <v>0.5</v>
      </c>
      <c r="E71" s="339"/>
      <c r="F71" s="894"/>
    </row>
    <row r="72" spans="1:6" ht="30" customHeight="1">
      <c r="A72" s="889"/>
      <c r="B72" s="298" t="s">
        <v>2522</v>
      </c>
      <c r="C72" s="299" t="s">
        <v>2523</v>
      </c>
      <c r="D72" s="339">
        <v>1</v>
      </c>
      <c r="E72" s="339"/>
      <c r="F72" s="894"/>
    </row>
    <row r="73" spans="1:6" ht="33.75" customHeight="1">
      <c r="A73" s="889"/>
      <c r="B73" s="890" t="s">
        <v>2524</v>
      </c>
      <c r="C73" s="890"/>
      <c r="D73" s="339">
        <f>SUM(D74:D79)</f>
        <v>6</v>
      </c>
      <c r="E73" s="339">
        <f>SUM(E74:E79)</f>
        <v>0</v>
      </c>
      <c r="F73" s="894"/>
    </row>
    <row r="74" spans="1:6" ht="28.5" customHeight="1">
      <c r="A74" s="889"/>
      <c r="B74" s="298" t="s">
        <v>2525</v>
      </c>
      <c r="C74" s="299" t="s">
        <v>2526</v>
      </c>
      <c r="D74" s="339">
        <v>1</v>
      </c>
      <c r="E74" s="339"/>
      <c r="F74" s="894"/>
    </row>
    <row r="75" spans="1:6" ht="45" customHeight="1">
      <c r="A75" s="889"/>
      <c r="B75" s="298" t="s">
        <v>2527</v>
      </c>
      <c r="C75" s="299" t="s">
        <v>2528</v>
      </c>
      <c r="D75" s="339">
        <v>1</v>
      </c>
      <c r="E75" s="339"/>
      <c r="F75" s="894"/>
    </row>
    <row r="76" spans="1:6" ht="45" customHeight="1">
      <c r="A76" s="889"/>
      <c r="B76" s="298" t="s">
        <v>2529</v>
      </c>
      <c r="C76" s="299" t="s">
        <v>2530</v>
      </c>
      <c r="D76" s="339">
        <v>1</v>
      </c>
      <c r="E76" s="339"/>
      <c r="F76" s="894"/>
    </row>
    <row r="77" spans="1:6" ht="45" customHeight="1">
      <c r="A77" s="889"/>
      <c r="B77" s="298" t="s">
        <v>2531</v>
      </c>
      <c r="C77" s="299" t="s">
        <v>2532</v>
      </c>
      <c r="D77" s="339">
        <v>1</v>
      </c>
      <c r="E77" s="339"/>
      <c r="F77" s="894"/>
    </row>
    <row r="78" spans="1:6" ht="27.75" customHeight="1">
      <c r="A78" s="889"/>
      <c r="B78" s="298" t="s">
        <v>2533</v>
      </c>
      <c r="C78" s="299" t="s">
        <v>2534</v>
      </c>
      <c r="D78" s="339">
        <v>1</v>
      </c>
      <c r="E78" s="339"/>
      <c r="F78" s="894"/>
    </row>
    <row r="79" spans="1:6" ht="45" customHeight="1">
      <c r="A79" s="889"/>
      <c r="B79" s="298" t="s">
        <v>2535</v>
      </c>
      <c r="C79" s="299" t="s">
        <v>2536</v>
      </c>
      <c r="D79" s="339">
        <v>1</v>
      </c>
      <c r="E79" s="339"/>
      <c r="F79" s="894"/>
    </row>
    <row r="80" spans="1:6" ht="30" customHeight="1">
      <c r="A80" s="889"/>
      <c r="B80" s="891" t="s">
        <v>2537</v>
      </c>
      <c r="C80" s="891"/>
      <c r="D80" s="339">
        <f>SUM(D81:D86)</f>
        <v>4</v>
      </c>
      <c r="E80" s="339">
        <f>SUM(E81:E86)</f>
        <v>0</v>
      </c>
      <c r="F80" s="894"/>
    </row>
    <row r="81" spans="1:6" ht="30" customHeight="1">
      <c r="A81" s="889"/>
      <c r="B81" s="298" t="s">
        <v>2538</v>
      </c>
      <c r="C81" s="299" t="s">
        <v>2539</v>
      </c>
      <c r="D81" s="339">
        <v>0.5</v>
      </c>
      <c r="E81" s="339"/>
      <c r="F81" s="894"/>
    </row>
    <row r="82" spans="1:6" ht="30" customHeight="1">
      <c r="A82" s="889"/>
      <c r="B82" s="298" t="s">
        <v>2540</v>
      </c>
      <c r="C82" s="299" t="s">
        <v>2541</v>
      </c>
      <c r="D82" s="339">
        <v>0.75</v>
      </c>
      <c r="E82" s="339"/>
      <c r="F82" s="894"/>
    </row>
    <row r="83" spans="1:6" ht="30" customHeight="1">
      <c r="A83" s="889"/>
      <c r="B83" s="298" t="s">
        <v>2415</v>
      </c>
      <c r="C83" s="299" t="s">
        <v>2542</v>
      </c>
      <c r="D83" s="339">
        <v>0.5</v>
      </c>
      <c r="E83" s="339"/>
      <c r="F83" s="894"/>
    </row>
    <row r="84" spans="1:6" ht="42" customHeight="1">
      <c r="A84" s="889"/>
      <c r="B84" s="298" t="s">
        <v>2417</v>
      </c>
      <c r="C84" s="299" t="s">
        <v>2543</v>
      </c>
      <c r="D84" s="339">
        <v>0.75</v>
      </c>
      <c r="E84" s="339"/>
      <c r="F84" s="894"/>
    </row>
    <row r="85" spans="1:6" ht="30" customHeight="1">
      <c r="A85" s="889"/>
      <c r="B85" s="298" t="s">
        <v>2419</v>
      </c>
      <c r="C85" s="299" t="s">
        <v>2544</v>
      </c>
      <c r="D85" s="339">
        <v>0.75</v>
      </c>
      <c r="E85" s="339"/>
      <c r="F85" s="894"/>
    </row>
    <row r="86" spans="1:6" ht="30" customHeight="1">
      <c r="A86" s="889"/>
      <c r="B86" s="298" t="s">
        <v>2545</v>
      </c>
      <c r="C86" s="299" t="s">
        <v>2546</v>
      </c>
      <c r="D86" s="339">
        <v>0.75</v>
      </c>
      <c r="E86" s="339"/>
      <c r="F86" s="894"/>
    </row>
    <row r="87" spans="1:6" ht="30" customHeight="1">
      <c r="A87" s="889"/>
      <c r="B87" s="890" t="s">
        <v>2547</v>
      </c>
      <c r="C87" s="890"/>
      <c r="D87" s="339">
        <v>1</v>
      </c>
      <c r="E87" s="339"/>
      <c r="F87" s="340"/>
    </row>
    <row r="88" spans="1:6" ht="45" customHeight="1">
      <c r="A88" s="889"/>
      <c r="B88" s="890" t="s">
        <v>2548</v>
      </c>
      <c r="C88" s="890"/>
      <c r="D88" s="339">
        <v>1.5</v>
      </c>
      <c r="E88" s="339"/>
      <c r="F88" s="340"/>
    </row>
    <row r="89" spans="1:6" ht="45" customHeight="1">
      <c r="A89" s="889"/>
      <c r="B89" s="890" t="s">
        <v>2549</v>
      </c>
      <c r="C89" s="890"/>
      <c r="D89" s="339">
        <v>3</v>
      </c>
      <c r="E89" s="339"/>
      <c r="F89" s="340"/>
    </row>
    <row r="90" spans="1:6" ht="45" customHeight="1">
      <c r="A90" s="889"/>
      <c r="B90" s="890" t="s">
        <v>2550</v>
      </c>
      <c r="C90" s="890"/>
      <c r="D90" s="339">
        <v>3</v>
      </c>
      <c r="E90" s="339"/>
      <c r="F90" s="341"/>
    </row>
    <row r="91" spans="1:6" ht="44.25" customHeight="1">
      <c r="A91" s="889"/>
      <c r="B91" s="890" t="s">
        <v>2551</v>
      </c>
      <c r="C91" s="890"/>
      <c r="D91" s="339">
        <v>2</v>
      </c>
      <c r="E91" s="339"/>
      <c r="F91" s="341"/>
    </row>
    <row r="92" spans="1:6" ht="33.75" customHeight="1">
      <c r="A92" s="889"/>
      <c r="B92" s="890" t="s">
        <v>2552</v>
      </c>
      <c r="C92" s="890"/>
      <c r="D92" s="339">
        <v>1</v>
      </c>
      <c r="E92" s="339"/>
      <c r="F92" s="341"/>
    </row>
    <row r="93" spans="1:6" ht="45" customHeight="1">
      <c r="A93" s="889"/>
      <c r="B93" s="890" t="s">
        <v>2553</v>
      </c>
      <c r="C93" s="890"/>
      <c r="D93" s="339">
        <v>3</v>
      </c>
      <c r="E93" s="339"/>
      <c r="F93" s="341"/>
    </row>
    <row r="94" spans="1:6" ht="36" customHeight="1">
      <c r="A94" s="889"/>
      <c r="B94" s="893" t="s">
        <v>2554</v>
      </c>
      <c r="C94" s="893"/>
      <c r="D94" s="338">
        <v>2</v>
      </c>
      <c r="E94" s="338"/>
      <c r="F94" s="340"/>
    </row>
    <row r="95" spans="1:6" ht="31.5" customHeight="1">
      <c r="A95" s="889"/>
      <c r="B95" s="893" t="s">
        <v>2555</v>
      </c>
      <c r="C95" s="893"/>
      <c r="D95" s="338">
        <f>SUM(D96:D105)</f>
        <v>7</v>
      </c>
      <c r="E95" s="338">
        <f>SUM(E96:E105)</f>
        <v>0</v>
      </c>
      <c r="F95" s="894"/>
    </row>
    <row r="96" spans="1:6" ht="45" customHeight="1">
      <c r="A96" s="889"/>
      <c r="B96" s="298" t="s">
        <v>2556</v>
      </c>
      <c r="C96" s="299" t="s">
        <v>2557</v>
      </c>
      <c r="D96" s="339">
        <v>1</v>
      </c>
      <c r="E96" s="339"/>
      <c r="F96" s="894"/>
    </row>
    <row r="97" spans="1:6" ht="45" customHeight="1">
      <c r="A97" s="889"/>
      <c r="B97" s="298" t="s">
        <v>2558</v>
      </c>
      <c r="C97" s="299" t="s">
        <v>2559</v>
      </c>
      <c r="D97" s="339">
        <v>0.5</v>
      </c>
      <c r="E97" s="339"/>
      <c r="F97" s="894"/>
    </row>
    <row r="98" spans="1:6" ht="45" customHeight="1">
      <c r="A98" s="889"/>
      <c r="B98" s="298" t="s">
        <v>2560</v>
      </c>
      <c r="C98" s="299" t="s">
        <v>2561</v>
      </c>
      <c r="D98" s="339">
        <v>0.5</v>
      </c>
      <c r="E98" s="339"/>
      <c r="F98" s="894"/>
    </row>
    <row r="99" spans="1:6" ht="30" customHeight="1">
      <c r="A99" s="889"/>
      <c r="B99" s="298" t="s">
        <v>2562</v>
      </c>
      <c r="C99" s="299" t="s">
        <v>2563</v>
      </c>
      <c r="D99" s="339">
        <v>0.75</v>
      </c>
      <c r="E99" s="339"/>
      <c r="F99" s="894"/>
    </row>
    <row r="100" spans="1:6" ht="30" customHeight="1">
      <c r="A100" s="889"/>
      <c r="B100" s="298" t="s">
        <v>2564</v>
      </c>
      <c r="C100" s="299" t="s">
        <v>2565</v>
      </c>
      <c r="D100" s="339">
        <v>0.75</v>
      </c>
      <c r="E100" s="339"/>
      <c r="F100" s="894"/>
    </row>
    <row r="101" spans="1:6" ht="30" customHeight="1">
      <c r="A101" s="889"/>
      <c r="B101" s="298" t="s">
        <v>2566</v>
      </c>
      <c r="C101" s="299" t="s">
        <v>2567</v>
      </c>
      <c r="D101" s="339">
        <v>0.75</v>
      </c>
      <c r="E101" s="339"/>
      <c r="F101" s="894"/>
    </row>
    <row r="102" spans="1:6" ht="45" customHeight="1">
      <c r="A102" s="889"/>
      <c r="B102" s="298" t="s">
        <v>2568</v>
      </c>
      <c r="C102" s="299" t="s">
        <v>2569</v>
      </c>
      <c r="D102" s="339">
        <v>1</v>
      </c>
      <c r="E102" s="339"/>
      <c r="F102" s="894"/>
    </row>
    <row r="103" spans="1:6" ht="30" customHeight="1">
      <c r="A103" s="889"/>
      <c r="B103" s="298" t="s">
        <v>2570</v>
      </c>
      <c r="C103" s="299" t="s">
        <v>2571</v>
      </c>
      <c r="D103" s="339">
        <v>0.75</v>
      </c>
      <c r="E103" s="339"/>
      <c r="F103" s="894"/>
    </row>
    <row r="104" spans="1:6" ht="30" customHeight="1">
      <c r="A104" s="889"/>
      <c r="B104" s="298" t="s">
        <v>2572</v>
      </c>
      <c r="C104" s="299" t="s">
        <v>2573</v>
      </c>
      <c r="D104" s="339">
        <v>0.5</v>
      </c>
      <c r="E104" s="339"/>
      <c r="F104" s="894"/>
    </row>
    <row r="105" spans="1:6" ht="30" customHeight="1">
      <c r="A105" s="889"/>
      <c r="B105" s="298" t="s">
        <v>2435</v>
      </c>
      <c r="C105" s="299" t="s">
        <v>2574</v>
      </c>
      <c r="D105" s="339">
        <v>0.5</v>
      </c>
      <c r="E105" s="342"/>
      <c r="F105" s="894"/>
    </row>
    <row r="106" spans="1:6" ht="30" customHeight="1">
      <c r="A106" s="889"/>
      <c r="B106" s="893" t="s">
        <v>2575</v>
      </c>
      <c r="C106" s="893"/>
      <c r="D106" s="338">
        <f>SUM(D107:D110)</f>
        <v>2</v>
      </c>
      <c r="E106" s="338">
        <f>SUM(E107:E110)</f>
        <v>0</v>
      </c>
      <c r="F106" s="894"/>
    </row>
    <row r="107" spans="1:6" ht="30" customHeight="1">
      <c r="A107" s="889"/>
      <c r="B107" s="298" t="s">
        <v>2437</v>
      </c>
      <c r="C107" s="299" t="s">
        <v>2576</v>
      </c>
      <c r="D107" s="339">
        <v>0.5</v>
      </c>
      <c r="E107" s="342"/>
      <c r="F107" s="894"/>
    </row>
    <row r="108" spans="1:6" ht="30" customHeight="1">
      <c r="A108" s="889"/>
      <c r="B108" s="298" t="s">
        <v>2439</v>
      </c>
      <c r="C108" s="299" t="s">
        <v>2577</v>
      </c>
      <c r="D108" s="339">
        <v>0.5</v>
      </c>
      <c r="E108" s="342"/>
      <c r="F108" s="894"/>
    </row>
    <row r="109" spans="1:6" ht="30" customHeight="1">
      <c r="A109" s="889"/>
      <c r="B109" s="298" t="s">
        <v>2441</v>
      </c>
      <c r="C109" s="299" t="s">
        <v>2578</v>
      </c>
      <c r="D109" s="339">
        <v>0.5</v>
      </c>
      <c r="E109" s="342"/>
      <c r="F109" s="894"/>
    </row>
    <row r="110" spans="1:6" ht="30" customHeight="1">
      <c r="A110" s="889"/>
      <c r="B110" s="298" t="s">
        <v>2443</v>
      </c>
      <c r="C110" s="299" t="s">
        <v>2579</v>
      </c>
      <c r="D110" s="339">
        <v>0.5</v>
      </c>
      <c r="E110" s="342"/>
      <c r="F110" s="894"/>
    </row>
    <row r="111" spans="1:6" ht="30" customHeight="1">
      <c r="A111" s="889"/>
      <c r="B111" s="893" t="s">
        <v>2580</v>
      </c>
      <c r="C111" s="893"/>
      <c r="D111" s="338">
        <f>SUM(D112:D114)</f>
        <v>2.5</v>
      </c>
      <c r="E111" s="338">
        <f>SUM(E112:E114)</f>
        <v>0</v>
      </c>
      <c r="F111" s="894"/>
    </row>
    <row r="112" spans="1:6" ht="38.25" customHeight="1">
      <c r="A112" s="889"/>
      <c r="B112" s="298" t="s">
        <v>2445</v>
      </c>
      <c r="C112" s="299" t="s">
        <v>2581</v>
      </c>
      <c r="D112" s="339">
        <v>0.5</v>
      </c>
      <c r="E112" s="342"/>
      <c r="F112" s="894"/>
    </row>
    <row r="113" spans="1:6" ht="30" customHeight="1">
      <c r="A113" s="889"/>
      <c r="B113" s="298" t="s">
        <v>2447</v>
      </c>
      <c r="C113" s="299" t="s">
        <v>2582</v>
      </c>
      <c r="D113" s="339">
        <v>1</v>
      </c>
      <c r="E113" s="342"/>
      <c r="F113" s="894"/>
    </row>
    <row r="114" spans="1:6" ht="30" customHeight="1">
      <c r="A114" s="889"/>
      <c r="B114" s="298" t="s">
        <v>2451</v>
      </c>
      <c r="C114" s="299" t="s">
        <v>2583</v>
      </c>
      <c r="D114" s="339">
        <v>1</v>
      </c>
      <c r="E114" s="342"/>
      <c r="F114" s="894"/>
    </row>
    <row r="115" spans="1:6" ht="30" customHeight="1">
      <c r="A115" s="889"/>
      <c r="B115" s="893" t="s">
        <v>2584</v>
      </c>
      <c r="C115" s="893"/>
      <c r="D115" s="338">
        <f>SUM(D116:D122)</f>
        <v>2</v>
      </c>
      <c r="E115" s="338">
        <f>SUM(E116:E122)</f>
        <v>0</v>
      </c>
      <c r="F115" s="894"/>
    </row>
    <row r="116" spans="1:6" ht="30" customHeight="1">
      <c r="A116" s="889"/>
      <c r="B116" s="298" t="s">
        <v>2453</v>
      </c>
      <c r="C116" s="299" t="s">
        <v>2585</v>
      </c>
      <c r="D116" s="339">
        <v>0.5</v>
      </c>
      <c r="E116" s="342"/>
      <c r="F116" s="894"/>
    </row>
    <row r="117" spans="1:6" ht="45" customHeight="1">
      <c r="A117" s="889"/>
      <c r="B117" s="298" t="s">
        <v>2455</v>
      </c>
      <c r="C117" s="299" t="s">
        <v>2586</v>
      </c>
      <c r="D117" s="339">
        <v>0.25</v>
      </c>
      <c r="E117" s="342"/>
      <c r="F117" s="894"/>
    </row>
    <row r="118" spans="1:6" ht="30" customHeight="1">
      <c r="A118" s="889"/>
      <c r="B118" s="298" t="s">
        <v>2457</v>
      </c>
      <c r="C118" s="299" t="s">
        <v>2587</v>
      </c>
      <c r="D118" s="339">
        <v>0.25</v>
      </c>
      <c r="E118" s="342"/>
      <c r="F118" s="894"/>
    </row>
    <row r="119" spans="1:6" ht="30" customHeight="1">
      <c r="A119" s="889"/>
      <c r="B119" s="298" t="s">
        <v>2588</v>
      </c>
      <c r="C119" s="299" t="s">
        <v>2589</v>
      </c>
      <c r="D119" s="339">
        <v>0.25</v>
      </c>
      <c r="E119" s="342"/>
      <c r="F119" s="894"/>
    </row>
    <row r="120" spans="1:6" ht="30" customHeight="1">
      <c r="A120" s="889"/>
      <c r="B120" s="298" t="s">
        <v>2590</v>
      </c>
      <c r="C120" s="299" t="s">
        <v>2591</v>
      </c>
      <c r="D120" s="339">
        <v>0.25</v>
      </c>
      <c r="E120" s="342"/>
      <c r="F120" s="894"/>
    </row>
    <row r="121" spans="1:6" ht="30" customHeight="1">
      <c r="A121" s="889"/>
      <c r="B121" s="298" t="s">
        <v>2592</v>
      </c>
      <c r="C121" s="299" t="s">
        <v>2593</v>
      </c>
      <c r="D121" s="339">
        <v>0.25</v>
      </c>
      <c r="E121" s="342"/>
      <c r="F121" s="894"/>
    </row>
    <row r="122" spans="1:6" ht="30" customHeight="1">
      <c r="A122" s="889"/>
      <c r="B122" s="298" t="s">
        <v>2594</v>
      </c>
      <c r="C122" s="299" t="s">
        <v>2595</v>
      </c>
      <c r="D122" s="339">
        <v>0.25</v>
      </c>
      <c r="E122" s="342"/>
      <c r="F122" s="894"/>
    </row>
    <row r="123" spans="1:6" ht="73.5" customHeight="1">
      <c r="A123" s="889"/>
      <c r="B123" s="893" t="s">
        <v>2596</v>
      </c>
      <c r="C123" s="893"/>
      <c r="D123" s="338">
        <v>2</v>
      </c>
      <c r="E123" s="338"/>
      <c r="F123" s="341"/>
    </row>
    <row r="124" spans="1:6" ht="26.25" customHeight="1">
      <c r="A124" s="889"/>
      <c r="B124" s="893" t="s">
        <v>2597</v>
      </c>
      <c r="C124" s="893"/>
      <c r="D124" s="338">
        <f>SUM(D125:D137)</f>
        <v>7</v>
      </c>
      <c r="E124" s="338">
        <f>SUM(E125:E137)</f>
        <v>0</v>
      </c>
      <c r="F124" s="894"/>
    </row>
    <row r="125" spans="1:6" ht="45.75" customHeight="1">
      <c r="A125" s="889"/>
      <c r="B125" s="298" t="s">
        <v>2598</v>
      </c>
      <c r="C125" s="299" t="s">
        <v>2599</v>
      </c>
      <c r="D125" s="339">
        <v>1</v>
      </c>
      <c r="E125" s="299"/>
      <c r="F125" s="894"/>
    </row>
    <row r="126" spans="1:6" ht="45.75" customHeight="1">
      <c r="A126" s="889"/>
      <c r="B126" s="298" t="s">
        <v>2600</v>
      </c>
      <c r="C126" s="299" t="s">
        <v>2601</v>
      </c>
      <c r="D126" s="339">
        <v>2</v>
      </c>
      <c r="E126" s="299"/>
      <c r="F126" s="894"/>
    </row>
    <row r="127" spans="1:6" ht="45.75" customHeight="1">
      <c r="A127" s="889"/>
      <c r="B127" s="298" t="s">
        <v>2602</v>
      </c>
      <c r="C127" s="299" t="s">
        <v>2603</v>
      </c>
      <c r="D127" s="339">
        <v>0.25</v>
      </c>
      <c r="E127" s="339"/>
      <c r="F127" s="894"/>
    </row>
    <row r="128" spans="1:6" ht="45.75" customHeight="1">
      <c r="A128" s="889"/>
      <c r="B128" s="298" t="s">
        <v>2604</v>
      </c>
      <c r="C128" s="299" t="s">
        <v>2605</v>
      </c>
      <c r="D128" s="339">
        <v>0.25</v>
      </c>
      <c r="E128" s="339"/>
      <c r="F128" s="894"/>
    </row>
    <row r="129" spans="1:6" ht="45.75" customHeight="1">
      <c r="A129" s="889"/>
      <c r="B129" s="298" t="s">
        <v>2606</v>
      </c>
      <c r="C129" s="299" t="s">
        <v>2607</v>
      </c>
      <c r="D129" s="339">
        <v>0.25</v>
      </c>
      <c r="E129" s="339"/>
      <c r="F129" s="894"/>
    </row>
    <row r="130" spans="1:6" ht="45.75" customHeight="1">
      <c r="A130" s="889"/>
      <c r="B130" s="298" t="s">
        <v>2608</v>
      </c>
      <c r="C130" s="299" t="s">
        <v>2609</v>
      </c>
      <c r="D130" s="339">
        <v>0.25</v>
      </c>
      <c r="E130" s="339"/>
      <c r="F130" s="894"/>
    </row>
    <row r="131" spans="1:6" ht="45.75" customHeight="1">
      <c r="A131" s="889"/>
      <c r="B131" s="298" t="s">
        <v>2610</v>
      </c>
      <c r="C131" s="299" t="s">
        <v>2611</v>
      </c>
      <c r="D131" s="339">
        <v>0.25</v>
      </c>
      <c r="E131" s="339"/>
      <c r="F131" s="894"/>
    </row>
    <row r="132" spans="1:6" ht="45.75" customHeight="1">
      <c r="A132" s="889"/>
      <c r="B132" s="298" t="s">
        <v>2612</v>
      </c>
      <c r="C132" s="299" t="s">
        <v>2613</v>
      </c>
      <c r="D132" s="339">
        <v>0.25</v>
      </c>
      <c r="E132" s="339"/>
      <c r="F132" s="894"/>
    </row>
    <row r="133" spans="1:6" ht="45.75" customHeight="1">
      <c r="A133" s="889"/>
      <c r="B133" s="298" t="s">
        <v>2614</v>
      </c>
      <c r="C133" s="299" t="s">
        <v>2615</v>
      </c>
      <c r="D133" s="339">
        <v>0.25</v>
      </c>
      <c r="E133" s="339"/>
      <c r="F133" s="894"/>
    </row>
    <row r="134" spans="1:6" ht="45.75" customHeight="1">
      <c r="A134" s="889"/>
      <c r="B134" s="298" t="s">
        <v>2616</v>
      </c>
      <c r="C134" s="299" t="s">
        <v>2617</v>
      </c>
      <c r="D134" s="339">
        <v>0.25</v>
      </c>
      <c r="E134" s="339"/>
      <c r="F134" s="894"/>
    </row>
    <row r="135" spans="1:6" ht="45.75" customHeight="1">
      <c r="A135" s="889"/>
      <c r="B135" s="298" t="s">
        <v>2618</v>
      </c>
      <c r="C135" s="299" t="s">
        <v>2619</v>
      </c>
      <c r="D135" s="339">
        <v>0.5</v>
      </c>
      <c r="E135" s="339"/>
      <c r="F135" s="894"/>
    </row>
    <row r="136" spans="1:6" ht="45.75" customHeight="1">
      <c r="A136" s="889"/>
      <c r="B136" s="298" t="s">
        <v>2620</v>
      </c>
      <c r="C136" s="299" t="s">
        <v>2621</v>
      </c>
      <c r="D136" s="339">
        <v>0.5</v>
      </c>
      <c r="E136" s="339"/>
      <c r="F136" s="894"/>
    </row>
    <row r="137" spans="1:6" ht="45.75" customHeight="1">
      <c r="A137" s="889"/>
      <c r="B137" s="298" t="s">
        <v>2622</v>
      </c>
      <c r="C137" s="299" t="s">
        <v>2623</v>
      </c>
      <c r="D137" s="339">
        <v>1</v>
      </c>
      <c r="E137" s="339"/>
      <c r="F137" s="894"/>
    </row>
    <row r="138" spans="1:6" ht="45.75" customHeight="1">
      <c r="A138" s="889"/>
      <c r="B138" s="893" t="s">
        <v>2624</v>
      </c>
      <c r="C138" s="893"/>
      <c r="D138" s="338">
        <f>SUM(D139:D147)</f>
        <v>8</v>
      </c>
      <c r="E138" s="338">
        <f>SUM(E139:E147)</f>
        <v>0</v>
      </c>
      <c r="F138" s="894"/>
    </row>
    <row r="139" spans="1:6" ht="45.75" customHeight="1">
      <c r="A139" s="889"/>
      <c r="B139" s="298" t="s">
        <v>2625</v>
      </c>
      <c r="C139" s="299" t="s">
        <v>2626</v>
      </c>
      <c r="D139" s="339">
        <v>1</v>
      </c>
      <c r="E139" s="339"/>
      <c r="F139" s="894"/>
    </row>
    <row r="140" spans="1:6" ht="45.75" customHeight="1">
      <c r="A140" s="889"/>
      <c r="B140" s="298" t="s">
        <v>2627</v>
      </c>
      <c r="C140" s="299" t="s">
        <v>2628</v>
      </c>
      <c r="D140" s="339">
        <v>0.5</v>
      </c>
      <c r="E140" s="339"/>
      <c r="F140" s="894"/>
    </row>
    <row r="141" spans="1:6" ht="45.75" customHeight="1">
      <c r="A141" s="889"/>
      <c r="B141" s="298" t="s">
        <v>2629</v>
      </c>
      <c r="C141" s="299" t="s">
        <v>2630</v>
      </c>
      <c r="D141" s="339">
        <v>0.5</v>
      </c>
      <c r="E141" s="339"/>
      <c r="F141" s="894"/>
    </row>
    <row r="142" spans="1:6" ht="45.75" customHeight="1">
      <c r="A142" s="889"/>
      <c r="B142" s="298" t="s">
        <v>2631</v>
      </c>
      <c r="C142" s="299" t="s">
        <v>2632</v>
      </c>
      <c r="D142" s="339">
        <v>0.5</v>
      </c>
      <c r="E142" s="342"/>
      <c r="F142" s="894"/>
    </row>
    <row r="143" spans="1:6" ht="45.75" customHeight="1">
      <c r="A143" s="889"/>
      <c r="B143" s="298" t="s">
        <v>2633</v>
      </c>
      <c r="C143" s="299" t="s">
        <v>2634</v>
      </c>
      <c r="D143" s="339">
        <v>1</v>
      </c>
      <c r="E143" s="342"/>
      <c r="F143" s="894"/>
    </row>
    <row r="144" spans="1:6" ht="45.75" customHeight="1">
      <c r="A144" s="889"/>
      <c r="B144" s="298" t="s">
        <v>2635</v>
      </c>
      <c r="C144" s="299" t="s">
        <v>2636</v>
      </c>
      <c r="D144" s="339">
        <v>0.5</v>
      </c>
      <c r="E144" s="342"/>
      <c r="F144" s="894"/>
    </row>
    <row r="145" spans="1:6" ht="45.75" customHeight="1">
      <c r="A145" s="889"/>
      <c r="B145" s="298" t="s">
        <v>2637</v>
      </c>
      <c r="C145" s="299" t="s">
        <v>2638</v>
      </c>
      <c r="D145" s="339">
        <v>1.5</v>
      </c>
      <c r="E145" s="342"/>
      <c r="F145" s="894"/>
    </row>
    <row r="146" spans="1:6" ht="45.75" customHeight="1">
      <c r="A146" s="889"/>
      <c r="B146" s="298" t="s">
        <v>2639</v>
      </c>
      <c r="C146" s="299" t="s">
        <v>2640</v>
      </c>
      <c r="D146" s="339">
        <v>1.5</v>
      </c>
      <c r="E146" s="342"/>
      <c r="F146" s="894"/>
    </row>
    <row r="147" spans="1:6" ht="45.75" customHeight="1">
      <c r="A147" s="889"/>
      <c r="B147" s="298" t="s">
        <v>2641</v>
      </c>
      <c r="C147" s="299" t="s">
        <v>2642</v>
      </c>
      <c r="D147" s="339">
        <v>1</v>
      </c>
      <c r="E147" s="342"/>
      <c r="F147" s="894"/>
    </row>
    <row r="148" spans="1:6" ht="28.5" customHeight="1">
      <c r="A148" s="898" t="s">
        <v>4</v>
      </c>
      <c r="B148" s="899"/>
      <c r="C148" s="343" t="s">
        <v>5</v>
      </c>
      <c r="D148" s="344">
        <f>SUM(D5,D6,D10,D15,D20,D24,D34,D44,D51,D55,D65,D69,D73,D80,D87,D88,D89,D90,D91,D92,D93,D94,D95,D106,D111,D115,D123,D124,D138)</f>
        <v>90</v>
      </c>
      <c r="E148" s="902" t="s">
        <v>6</v>
      </c>
      <c r="F148" s="904">
        <f>D149/D148</f>
        <v>0</v>
      </c>
    </row>
    <row r="149" spans="1:6" ht="45" customHeight="1" thickBot="1">
      <c r="A149" s="900"/>
      <c r="B149" s="901"/>
      <c r="C149" s="345" t="s">
        <v>7</v>
      </c>
      <c r="D149" s="346">
        <f>SUM(E5,E6,E10,E15,E20,E24,E34,E44,E51,E55,E65,E69,E73,E80,E87:E90,E91:E95,E106,E111,E115,E123,E124,E138)</f>
        <v>0</v>
      </c>
      <c r="E149" s="903"/>
      <c r="F149" s="905"/>
    </row>
  </sheetData>
  <mergeCells count="57">
    <mergeCell ref="A148:B149"/>
    <mergeCell ref="E148:E149"/>
    <mergeCell ref="F148:F149"/>
    <mergeCell ref="B106:C106"/>
    <mergeCell ref="F106:F110"/>
    <mergeCell ref="B111:C111"/>
    <mergeCell ref="F111:F114"/>
    <mergeCell ref="B115:C115"/>
    <mergeCell ref="F115:F122"/>
    <mergeCell ref="B123:C123"/>
    <mergeCell ref="B124:C124"/>
    <mergeCell ref="F124:F137"/>
    <mergeCell ref="B138:C138"/>
    <mergeCell ref="F138:F147"/>
    <mergeCell ref="B69:C69"/>
    <mergeCell ref="F69:F72"/>
    <mergeCell ref="B73:C73"/>
    <mergeCell ref="F73:F79"/>
    <mergeCell ref="F95:F105"/>
    <mergeCell ref="B80:C80"/>
    <mergeCell ref="F80:F86"/>
    <mergeCell ref="B87:C87"/>
    <mergeCell ref="B88:C88"/>
    <mergeCell ref="B89:C89"/>
    <mergeCell ref="B90:C90"/>
    <mergeCell ref="B91:C91"/>
    <mergeCell ref="B92:C92"/>
    <mergeCell ref="B93:C93"/>
    <mergeCell ref="B94:C94"/>
    <mergeCell ref="B95:C95"/>
    <mergeCell ref="B51:C51"/>
    <mergeCell ref="F51:F54"/>
    <mergeCell ref="B55:C55"/>
    <mergeCell ref="F55:F64"/>
    <mergeCell ref="B65:C65"/>
    <mergeCell ref="F65:F68"/>
    <mergeCell ref="F44:F50"/>
    <mergeCell ref="B34:C35"/>
    <mergeCell ref="D34:D35"/>
    <mergeCell ref="E34:E35"/>
    <mergeCell ref="F34:F43"/>
    <mergeCell ref="A1:B3"/>
    <mergeCell ref="D1:E1"/>
    <mergeCell ref="D2:E2"/>
    <mergeCell ref="D3:F3"/>
    <mergeCell ref="A5:A147"/>
    <mergeCell ref="B5:C5"/>
    <mergeCell ref="F5:F14"/>
    <mergeCell ref="B6:C6"/>
    <mergeCell ref="B10:C10"/>
    <mergeCell ref="B15:C15"/>
    <mergeCell ref="F15:F19"/>
    <mergeCell ref="B20:C20"/>
    <mergeCell ref="F20:F23"/>
    <mergeCell ref="B24:C24"/>
    <mergeCell ref="F24:F33"/>
    <mergeCell ref="B44:C4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5"/>
  <sheetViews>
    <sheetView rightToLeft="1" workbookViewId="0">
      <selection sqref="A1:B3"/>
    </sheetView>
  </sheetViews>
  <sheetFormatPr defaultRowHeight="16.5" thickTop="1" thickBottom="1"/>
  <cols>
    <col min="1" max="1" width="11.85546875" style="355" customWidth="1"/>
    <col min="2" max="2" width="7.5703125" style="120" customWidth="1"/>
    <col min="3" max="3" width="109.28515625" style="120" customWidth="1"/>
    <col min="4" max="4" width="10" style="120" customWidth="1"/>
    <col min="5" max="5" width="10.42578125" style="120" customWidth="1"/>
    <col min="6" max="6" width="47.7109375" style="120" customWidth="1"/>
  </cols>
  <sheetData>
    <row r="1" spans="1:6" ht="93">
      <c r="A1" s="906"/>
      <c r="B1" s="907"/>
      <c r="C1" s="356" t="s">
        <v>2644</v>
      </c>
      <c r="D1" s="910" t="s">
        <v>785</v>
      </c>
      <c r="E1" s="910"/>
      <c r="F1" s="357">
        <f>'شناسنامه بازدید'!D3</f>
        <v>0</v>
      </c>
    </row>
    <row r="2" spans="1:6" ht="39.75" customHeight="1">
      <c r="A2" s="908"/>
      <c r="B2" s="909"/>
      <c r="C2" s="365" t="str">
        <f>"نام ارزیاب / ارزیابان:       "&amp;'شناسنامه بازدید'!C16</f>
        <v xml:space="preserve">نام ارزیاب / ارزیابان:       </v>
      </c>
      <c r="D2" s="911" t="s">
        <v>357</v>
      </c>
      <c r="E2" s="911"/>
      <c r="F2" s="366">
        <f>'شناسنامه بازدید'!B3</f>
        <v>0</v>
      </c>
    </row>
    <row r="3" spans="1:6" ht="42" customHeight="1">
      <c r="A3" s="908"/>
      <c r="B3" s="909"/>
      <c r="C3" s="365" t="s">
        <v>2462</v>
      </c>
      <c r="D3" s="912" t="s">
        <v>2645</v>
      </c>
      <c r="E3" s="912"/>
      <c r="F3" s="913"/>
    </row>
    <row r="4" spans="1:6" ht="57" customHeight="1">
      <c r="A4" s="360" t="s">
        <v>0</v>
      </c>
      <c r="B4" s="361" t="s">
        <v>1</v>
      </c>
      <c r="C4" s="361" t="s">
        <v>2</v>
      </c>
      <c r="D4" s="364" t="s">
        <v>2668</v>
      </c>
      <c r="E4" s="362" t="s">
        <v>3</v>
      </c>
      <c r="F4" s="363" t="s">
        <v>786</v>
      </c>
    </row>
    <row r="5" spans="1:6" ht="25.5">
      <c r="A5" s="889" t="s">
        <v>2646</v>
      </c>
      <c r="B5" s="298" t="s">
        <v>2290</v>
      </c>
      <c r="C5" s="299" t="s">
        <v>2647</v>
      </c>
      <c r="D5" s="339">
        <v>1</v>
      </c>
      <c r="E5" s="339"/>
      <c r="F5" s="358"/>
    </row>
    <row r="6" spans="1:6" ht="25.5">
      <c r="A6" s="889"/>
      <c r="B6" s="298" t="s">
        <v>2292</v>
      </c>
      <c r="C6" s="299" t="s">
        <v>2648</v>
      </c>
      <c r="D6" s="339">
        <v>1</v>
      </c>
      <c r="E6" s="339"/>
      <c r="F6" s="358"/>
    </row>
    <row r="7" spans="1:6" ht="25.5">
      <c r="A7" s="889"/>
      <c r="B7" s="298" t="s">
        <v>2294</v>
      </c>
      <c r="C7" s="299" t="s">
        <v>2649</v>
      </c>
      <c r="D7" s="339">
        <v>1</v>
      </c>
      <c r="E7" s="339"/>
      <c r="F7" s="358"/>
    </row>
    <row r="8" spans="1:6" ht="25.5">
      <c r="A8" s="889"/>
      <c r="B8" s="298" t="s">
        <v>2175</v>
      </c>
      <c r="C8" s="299" t="s">
        <v>2650</v>
      </c>
      <c r="D8" s="339">
        <v>1</v>
      </c>
      <c r="E8" s="339"/>
      <c r="F8" s="358"/>
    </row>
    <row r="9" spans="1:6" ht="25.5">
      <c r="A9" s="889"/>
      <c r="B9" s="298" t="s">
        <v>2187</v>
      </c>
      <c r="C9" s="299" t="s">
        <v>2651</v>
      </c>
      <c r="D9" s="339">
        <v>1</v>
      </c>
      <c r="E9" s="339"/>
      <c r="F9" s="358"/>
    </row>
    <row r="10" spans="1:6" ht="25.5">
      <c r="A10" s="889"/>
      <c r="B10" s="298" t="s">
        <v>2298</v>
      </c>
      <c r="C10" s="300" t="s">
        <v>2652</v>
      </c>
      <c r="D10" s="339">
        <v>1</v>
      </c>
      <c r="E10" s="339"/>
      <c r="F10" s="358"/>
    </row>
    <row r="11" spans="1:6" ht="25.5">
      <c r="A11" s="889"/>
      <c r="B11" s="298" t="s">
        <v>2214</v>
      </c>
      <c r="C11" s="299" t="s">
        <v>2653</v>
      </c>
      <c r="D11" s="339">
        <v>1</v>
      </c>
      <c r="E11" s="339"/>
      <c r="F11" s="358"/>
    </row>
    <row r="12" spans="1:6" ht="25.5">
      <c r="A12" s="889"/>
      <c r="B12" s="298" t="s">
        <v>2226</v>
      </c>
      <c r="C12" s="299" t="s">
        <v>2654</v>
      </c>
      <c r="D12" s="339">
        <v>1</v>
      </c>
      <c r="E12" s="339"/>
      <c r="F12" s="358"/>
    </row>
    <row r="13" spans="1:6" ht="25.5">
      <c r="A13" s="889"/>
      <c r="B13" s="298" t="s">
        <v>2233</v>
      </c>
      <c r="C13" s="299" t="s">
        <v>2655</v>
      </c>
      <c r="D13" s="339">
        <v>1</v>
      </c>
      <c r="E13" s="339"/>
      <c r="F13" s="358"/>
    </row>
    <row r="14" spans="1:6" ht="25.5">
      <c r="A14" s="889"/>
      <c r="B14" s="298" t="s">
        <v>2244</v>
      </c>
      <c r="C14" s="299" t="s">
        <v>2656</v>
      </c>
      <c r="D14" s="339">
        <v>1</v>
      </c>
      <c r="E14" s="339"/>
      <c r="F14" s="358"/>
    </row>
    <row r="15" spans="1:6" ht="25.5">
      <c r="A15" s="889"/>
      <c r="B15" s="298" t="s">
        <v>2260</v>
      </c>
      <c r="C15" s="299" t="s">
        <v>2657</v>
      </c>
      <c r="D15" s="339">
        <v>1</v>
      </c>
      <c r="E15" s="339"/>
      <c r="F15" s="358"/>
    </row>
    <row r="16" spans="1:6" ht="25.5">
      <c r="A16" s="889"/>
      <c r="B16" s="298" t="s">
        <v>2275</v>
      </c>
      <c r="C16" s="299" t="s">
        <v>2658</v>
      </c>
      <c r="D16" s="339">
        <v>1</v>
      </c>
      <c r="E16" s="339"/>
      <c r="F16" s="358"/>
    </row>
    <row r="17" spans="1:6" ht="25.5">
      <c r="A17" s="889"/>
      <c r="B17" s="298" t="s">
        <v>2472</v>
      </c>
      <c r="C17" s="299" t="s">
        <v>2659</v>
      </c>
      <c r="D17" s="339">
        <v>1</v>
      </c>
      <c r="E17" s="339"/>
      <c r="F17" s="358"/>
    </row>
    <row r="18" spans="1:6" ht="25.5">
      <c r="A18" s="889"/>
      <c r="B18" s="298" t="s">
        <v>2309</v>
      </c>
      <c r="C18" s="299" t="s">
        <v>2660</v>
      </c>
      <c r="D18" s="339">
        <v>1</v>
      </c>
      <c r="E18" s="339"/>
      <c r="F18" s="359"/>
    </row>
    <row r="19" spans="1:6" ht="25.5">
      <c r="A19" s="889"/>
      <c r="B19" s="298" t="s">
        <v>2311</v>
      </c>
      <c r="C19" s="299" t="s">
        <v>2661</v>
      </c>
      <c r="D19" s="339">
        <v>1</v>
      </c>
      <c r="E19" s="339"/>
      <c r="F19" s="359"/>
    </row>
    <row r="20" spans="1:6" ht="25.5">
      <c r="A20" s="889"/>
      <c r="B20" s="298" t="s">
        <v>2313</v>
      </c>
      <c r="C20" s="299" t="s">
        <v>2662</v>
      </c>
      <c r="D20" s="339">
        <v>1</v>
      </c>
      <c r="E20" s="339"/>
      <c r="F20" s="359"/>
    </row>
    <row r="21" spans="1:6" ht="25.5">
      <c r="A21" s="889"/>
      <c r="B21" s="298" t="s">
        <v>2315</v>
      </c>
      <c r="C21" s="299" t="s">
        <v>2663</v>
      </c>
      <c r="D21" s="339">
        <v>1</v>
      </c>
      <c r="E21" s="339"/>
      <c r="F21" s="359"/>
    </row>
    <row r="22" spans="1:6" ht="25.5">
      <c r="A22" s="889"/>
      <c r="B22" s="298" t="s">
        <v>2319</v>
      </c>
      <c r="C22" s="299" t="s">
        <v>2664</v>
      </c>
      <c r="D22" s="339">
        <v>1</v>
      </c>
      <c r="E22" s="339"/>
      <c r="F22" s="358"/>
    </row>
    <row r="23" spans="1:6" ht="25.5">
      <c r="A23" s="889"/>
      <c r="B23" s="298" t="s">
        <v>2321</v>
      </c>
      <c r="C23" s="299" t="s">
        <v>2665</v>
      </c>
      <c r="D23" s="339">
        <v>1</v>
      </c>
      <c r="E23" s="339"/>
      <c r="F23" s="358"/>
    </row>
    <row r="24" spans="1:6" ht="25.5">
      <c r="A24" s="889"/>
      <c r="B24" s="298" t="s">
        <v>2323</v>
      </c>
      <c r="C24" s="299" t="s">
        <v>2666</v>
      </c>
      <c r="D24" s="339">
        <v>1</v>
      </c>
      <c r="E24" s="339"/>
      <c r="F24" s="358"/>
    </row>
    <row r="25" spans="1:6" ht="28.5">
      <c r="A25" s="869" t="s">
        <v>4</v>
      </c>
      <c r="B25" s="870"/>
      <c r="C25" s="611" t="s">
        <v>5</v>
      </c>
      <c r="D25" s="318">
        <f>SUM(D5:D24)</f>
        <v>20</v>
      </c>
      <c r="E25" s="873" t="s">
        <v>6</v>
      </c>
      <c r="F25" s="867">
        <f>D26/D25</f>
        <v>0</v>
      </c>
    </row>
    <row r="26" spans="1:6" ht="29.25" thickBot="1">
      <c r="A26" s="871"/>
      <c r="B26" s="872"/>
      <c r="C26" s="612" t="s">
        <v>7</v>
      </c>
      <c r="D26" s="320">
        <f>SUM(E5:E24)</f>
        <v>0</v>
      </c>
      <c r="E26" s="874"/>
      <c r="F26" s="868"/>
    </row>
    <row r="27" spans="1:6" ht="21">
      <c r="A27" s="353" t="s">
        <v>2667</v>
      </c>
      <c r="B27" s="353"/>
      <c r="C27" s="353"/>
      <c r="D27" s="353"/>
      <c r="E27" s="353"/>
      <c r="F27" s="353"/>
    </row>
    <row r="28" spans="1:6" ht="21">
      <c r="A28" s="354"/>
    </row>
    <row r="29" spans="1:6" ht="21">
      <c r="A29" s="354"/>
    </row>
    <row r="30" spans="1:6" ht="21">
      <c r="A30" s="354"/>
    </row>
    <row r="31" spans="1:6" ht="21">
      <c r="A31" s="354"/>
    </row>
    <row r="32" spans="1:6" ht="21">
      <c r="A32" s="354"/>
    </row>
    <row r="33" spans="1:1" ht="21">
      <c r="A33" s="354"/>
    </row>
    <row r="34" spans="1:1" ht="21">
      <c r="A34" s="354"/>
    </row>
    <row r="35" spans="1:1" ht="21">
      <c r="A35" s="354"/>
    </row>
    <row r="36" spans="1:1" ht="21">
      <c r="A36" s="354"/>
    </row>
    <row r="37" spans="1:1" ht="21">
      <c r="A37" s="354"/>
    </row>
    <row r="38" spans="1:1" ht="21">
      <c r="A38" s="354"/>
    </row>
    <row r="39" spans="1:1" ht="21">
      <c r="A39" s="354"/>
    </row>
    <row r="40" spans="1:1" ht="21">
      <c r="A40" s="354"/>
    </row>
    <row r="41" spans="1:1" ht="21">
      <c r="A41" s="354"/>
    </row>
    <row r="42" spans="1:1" ht="21">
      <c r="A42" s="354"/>
    </row>
    <row r="43" spans="1:1" ht="21">
      <c r="A43" s="354"/>
    </row>
    <row r="44" spans="1:1" ht="21">
      <c r="A44" s="354"/>
    </row>
    <row r="45" spans="1:1" ht="21">
      <c r="A45" s="354"/>
    </row>
    <row r="46" spans="1:1" ht="21">
      <c r="A46" s="354"/>
    </row>
    <row r="47" spans="1:1" ht="21">
      <c r="A47" s="354"/>
    </row>
    <row r="48" spans="1:1" ht="21">
      <c r="A48" s="354"/>
    </row>
    <row r="49" spans="1:1" ht="21">
      <c r="A49" s="354"/>
    </row>
    <row r="50" spans="1:1" ht="21">
      <c r="A50" s="354"/>
    </row>
    <row r="51" spans="1:1" ht="21">
      <c r="A51" s="354"/>
    </row>
    <row r="52" spans="1:1" ht="21">
      <c r="A52" s="354"/>
    </row>
    <row r="53" spans="1:1" ht="21">
      <c r="A53" s="354"/>
    </row>
    <row r="54" spans="1:1" ht="21">
      <c r="A54" s="354"/>
    </row>
    <row r="55" spans="1:1" ht="21">
      <c r="A55" s="354"/>
    </row>
    <row r="56" spans="1:1" ht="21">
      <c r="A56" s="354"/>
    </row>
    <row r="57" spans="1:1" ht="21">
      <c r="A57" s="354"/>
    </row>
    <row r="58" spans="1:1" ht="21">
      <c r="A58" s="354"/>
    </row>
    <row r="59" spans="1:1" ht="21">
      <c r="A59" s="354"/>
    </row>
    <row r="60" spans="1:1" ht="21">
      <c r="A60" s="354"/>
    </row>
    <row r="61" spans="1:1" ht="21">
      <c r="A61" s="354"/>
    </row>
    <row r="62" spans="1:1" ht="21">
      <c r="A62" s="354"/>
    </row>
    <row r="63" spans="1:1" ht="21">
      <c r="A63" s="354"/>
    </row>
    <row r="64" spans="1:1" ht="21">
      <c r="A64" s="354"/>
    </row>
    <row r="65" spans="1:1" ht="21">
      <c r="A65" s="354"/>
    </row>
    <row r="66" spans="1:1" ht="21">
      <c r="A66" s="354"/>
    </row>
    <row r="67" spans="1:1" ht="21">
      <c r="A67" s="354"/>
    </row>
    <row r="68" spans="1:1" ht="21">
      <c r="A68" s="354"/>
    </row>
    <row r="69" spans="1:1" ht="21">
      <c r="A69" s="354"/>
    </row>
    <row r="70" spans="1:1" ht="21">
      <c r="A70" s="354"/>
    </row>
    <row r="71" spans="1:1" ht="21">
      <c r="A71" s="354"/>
    </row>
    <row r="72" spans="1:1" ht="21">
      <c r="A72" s="354"/>
    </row>
    <row r="73" spans="1:1" ht="21">
      <c r="A73" s="354"/>
    </row>
    <row r="74" spans="1:1" ht="21">
      <c r="A74" s="354"/>
    </row>
    <row r="75" spans="1:1" ht="21">
      <c r="A75" s="354"/>
    </row>
    <row r="76" spans="1:1" ht="21">
      <c r="A76" s="354"/>
    </row>
    <row r="77" spans="1:1" ht="21">
      <c r="A77" s="354"/>
    </row>
    <row r="78" spans="1:1" ht="21">
      <c r="A78" s="354"/>
    </row>
    <row r="79" spans="1:1" ht="21">
      <c r="A79" s="354"/>
    </row>
    <row r="80" spans="1:1" ht="21">
      <c r="A80" s="354"/>
    </row>
    <row r="81" spans="1:1" ht="21">
      <c r="A81" s="354"/>
    </row>
    <row r="82" spans="1:1" ht="21">
      <c r="A82" s="354"/>
    </row>
    <row r="83" spans="1:1" ht="21">
      <c r="A83" s="354"/>
    </row>
    <row r="84" spans="1:1" ht="21">
      <c r="A84" s="354"/>
    </row>
    <row r="85" spans="1:1" ht="21">
      <c r="A85" s="354"/>
    </row>
    <row r="86" spans="1:1" ht="21">
      <c r="A86" s="354"/>
    </row>
    <row r="87" spans="1:1" ht="21">
      <c r="A87" s="354"/>
    </row>
    <row r="88" spans="1:1" ht="21">
      <c r="A88" s="354"/>
    </row>
    <row r="89" spans="1:1" ht="21">
      <c r="A89" s="354"/>
    </row>
    <row r="90" spans="1:1" ht="21">
      <c r="A90" s="354"/>
    </row>
    <row r="91" spans="1:1" ht="21">
      <c r="A91" s="354"/>
    </row>
    <row r="92" spans="1:1" ht="21">
      <c r="A92" s="354"/>
    </row>
    <row r="93" spans="1:1" ht="21">
      <c r="A93" s="354"/>
    </row>
    <row r="94" spans="1:1" ht="21">
      <c r="A94" s="354"/>
    </row>
    <row r="95" spans="1:1" ht="21">
      <c r="A95" s="354"/>
    </row>
    <row r="96" spans="1:1" ht="21">
      <c r="A96" s="354"/>
    </row>
    <row r="97" spans="1:1" ht="21">
      <c r="A97" s="354"/>
    </row>
    <row r="98" spans="1:1" ht="21">
      <c r="A98" s="354"/>
    </row>
    <row r="99" spans="1:1" ht="21">
      <c r="A99" s="354"/>
    </row>
    <row r="100" spans="1:1" ht="21">
      <c r="A100" s="354"/>
    </row>
    <row r="101" spans="1:1" ht="21">
      <c r="A101" s="354"/>
    </row>
    <row r="102" spans="1:1" ht="21">
      <c r="A102" s="354"/>
    </row>
    <row r="103" spans="1:1" ht="21">
      <c r="A103" s="354"/>
    </row>
    <row r="104" spans="1:1" ht="21">
      <c r="A104" s="354"/>
    </row>
    <row r="105" spans="1:1" ht="21">
      <c r="A105" s="354"/>
    </row>
    <row r="106" spans="1:1" ht="21">
      <c r="A106" s="354"/>
    </row>
    <row r="107" spans="1:1" ht="21">
      <c r="A107" s="354"/>
    </row>
    <row r="108" spans="1:1" ht="21">
      <c r="A108" s="354"/>
    </row>
    <row r="109" spans="1:1" ht="21">
      <c r="A109" s="354"/>
    </row>
    <row r="110" spans="1:1" ht="21">
      <c r="A110" s="354"/>
    </row>
    <row r="111" spans="1:1" ht="21">
      <c r="A111" s="354"/>
    </row>
    <row r="112" spans="1:1" ht="21">
      <c r="A112" s="354"/>
    </row>
    <row r="113" spans="1:1" ht="21">
      <c r="A113" s="354"/>
    </row>
    <row r="114" spans="1:1" ht="21">
      <c r="A114" s="354"/>
    </row>
    <row r="115" spans="1:1" ht="21">
      <c r="A115" s="354"/>
    </row>
    <row r="116" spans="1:1" ht="21">
      <c r="A116" s="354"/>
    </row>
    <row r="117" spans="1:1" ht="21">
      <c r="A117" s="354"/>
    </row>
    <row r="118" spans="1:1" ht="21">
      <c r="A118" s="354"/>
    </row>
    <row r="119" spans="1:1" ht="21">
      <c r="A119" s="354"/>
    </row>
    <row r="120" spans="1:1" ht="21">
      <c r="A120" s="354"/>
    </row>
    <row r="121" spans="1:1" ht="21">
      <c r="A121" s="354"/>
    </row>
    <row r="122" spans="1:1" ht="21">
      <c r="A122" s="354"/>
    </row>
    <row r="123" spans="1:1" ht="21">
      <c r="A123" s="354"/>
    </row>
    <row r="124" spans="1:1" ht="21">
      <c r="A124" s="354"/>
    </row>
    <row r="125" spans="1:1" ht="21">
      <c r="A125" s="354"/>
    </row>
    <row r="126" spans="1:1" ht="21">
      <c r="A126" s="354"/>
    </row>
    <row r="127" spans="1:1" ht="21">
      <c r="A127" s="354"/>
    </row>
    <row r="128" spans="1:1" ht="21">
      <c r="A128" s="354"/>
    </row>
    <row r="129" spans="1:1" ht="21">
      <c r="A129" s="354"/>
    </row>
    <row r="130" spans="1:1" ht="21">
      <c r="A130" s="354"/>
    </row>
    <row r="131" spans="1:1" ht="21">
      <c r="A131" s="354"/>
    </row>
    <row r="132" spans="1:1" ht="21">
      <c r="A132" s="354"/>
    </row>
    <row r="133" spans="1:1" ht="21">
      <c r="A133" s="354"/>
    </row>
    <row r="134" spans="1:1" ht="21">
      <c r="A134" s="354"/>
    </row>
    <row r="135" spans="1:1" ht="21">
      <c r="A135" s="354"/>
    </row>
    <row r="136" spans="1:1" ht="21">
      <c r="A136" s="354"/>
    </row>
    <row r="137" spans="1:1" ht="21">
      <c r="A137" s="354"/>
    </row>
    <row r="138" spans="1:1" ht="21">
      <c r="A138" s="354"/>
    </row>
    <row r="139" spans="1:1" ht="21">
      <c r="A139" s="354"/>
    </row>
    <row r="140" spans="1:1" ht="21">
      <c r="A140" s="354"/>
    </row>
    <row r="141" spans="1:1" ht="21">
      <c r="A141" s="354"/>
    </row>
    <row r="142" spans="1:1" ht="21">
      <c r="A142" s="354"/>
    </row>
    <row r="143" spans="1:1" ht="21">
      <c r="A143" s="354"/>
    </row>
    <row r="144" spans="1:1" ht="21">
      <c r="A144" s="354"/>
    </row>
    <row r="145" spans="1:1" ht="21">
      <c r="A145" s="354"/>
    </row>
    <row r="146" spans="1:1" ht="21">
      <c r="A146" s="354"/>
    </row>
    <row r="147" spans="1:1" ht="21">
      <c r="A147" s="354"/>
    </row>
    <row r="148" spans="1:1" ht="21">
      <c r="A148" s="354"/>
    </row>
    <row r="149" spans="1:1" ht="21">
      <c r="A149" s="354"/>
    </row>
    <row r="150" spans="1:1" ht="21">
      <c r="A150" s="354"/>
    </row>
    <row r="151" spans="1:1" ht="21">
      <c r="A151" s="354"/>
    </row>
    <row r="152" spans="1:1" ht="21">
      <c r="A152" s="354"/>
    </row>
    <row r="153" spans="1:1" ht="21">
      <c r="A153" s="354"/>
    </row>
    <row r="154" spans="1:1" ht="21">
      <c r="A154" s="354"/>
    </row>
    <row r="155" spans="1:1" ht="21">
      <c r="A155" s="354"/>
    </row>
    <row r="156" spans="1:1" ht="21">
      <c r="A156" s="354"/>
    </row>
    <row r="157" spans="1:1" ht="21">
      <c r="A157" s="354"/>
    </row>
    <row r="158" spans="1:1" ht="21">
      <c r="A158" s="354"/>
    </row>
    <row r="159" spans="1:1" ht="21">
      <c r="A159" s="354"/>
    </row>
    <row r="160" spans="1:1" ht="21">
      <c r="A160" s="354"/>
    </row>
    <row r="161" spans="1:1" ht="21">
      <c r="A161" s="354"/>
    </row>
    <row r="162" spans="1:1" ht="21">
      <c r="A162" s="354"/>
    </row>
    <row r="163" spans="1:1" ht="21">
      <c r="A163" s="354"/>
    </row>
    <row r="164" spans="1:1" ht="21">
      <c r="A164" s="354"/>
    </row>
    <row r="165" spans="1:1" ht="21">
      <c r="A165" s="354"/>
    </row>
    <row r="166" spans="1:1" ht="21">
      <c r="A166" s="354"/>
    </row>
    <row r="167" spans="1:1" ht="21">
      <c r="A167" s="354"/>
    </row>
    <row r="168" spans="1:1" ht="21">
      <c r="A168" s="354"/>
    </row>
    <row r="169" spans="1:1" ht="21">
      <c r="A169" s="354"/>
    </row>
    <row r="170" spans="1:1" ht="21">
      <c r="A170" s="354"/>
    </row>
    <row r="171" spans="1:1" ht="21">
      <c r="A171" s="354"/>
    </row>
    <row r="172" spans="1:1" ht="21">
      <c r="A172" s="354"/>
    </row>
    <row r="173" spans="1:1" ht="21">
      <c r="A173" s="354"/>
    </row>
    <row r="174" spans="1:1" ht="21">
      <c r="A174" s="354"/>
    </row>
    <row r="175" spans="1:1" ht="21">
      <c r="A175" s="354"/>
    </row>
    <row r="176" spans="1:1" ht="21">
      <c r="A176" s="354"/>
    </row>
    <row r="177" spans="1:1" ht="21">
      <c r="A177" s="354"/>
    </row>
    <row r="178" spans="1:1" ht="21">
      <c r="A178" s="354"/>
    </row>
    <row r="179" spans="1:1" ht="21">
      <c r="A179" s="354"/>
    </row>
    <row r="180" spans="1:1" ht="21">
      <c r="A180" s="354"/>
    </row>
    <row r="181" spans="1:1" ht="21">
      <c r="A181" s="354"/>
    </row>
    <row r="182" spans="1:1" ht="21">
      <c r="A182" s="354"/>
    </row>
    <row r="183" spans="1:1" ht="21">
      <c r="A183" s="354"/>
    </row>
    <row r="184" spans="1:1" ht="21">
      <c r="A184" s="354"/>
    </row>
    <row r="185" spans="1:1" ht="21">
      <c r="A185" s="354"/>
    </row>
    <row r="186" spans="1:1" ht="21">
      <c r="A186" s="354"/>
    </row>
    <row r="187" spans="1:1" ht="21">
      <c r="A187" s="354"/>
    </row>
    <row r="188" spans="1:1" ht="21">
      <c r="A188" s="354"/>
    </row>
    <row r="189" spans="1:1" ht="21">
      <c r="A189" s="354"/>
    </row>
    <row r="190" spans="1:1" ht="21">
      <c r="A190" s="354"/>
    </row>
    <row r="191" spans="1:1" ht="21">
      <c r="A191" s="354"/>
    </row>
    <row r="192" spans="1:1" ht="21">
      <c r="A192" s="354"/>
    </row>
    <row r="193" spans="1:1" ht="21">
      <c r="A193" s="354"/>
    </row>
    <row r="194" spans="1:1" ht="21">
      <c r="A194" s="354"/>
    </row>
    <row r="195" spans="1:1" ht="21">
      <c r="A195" s="354"/>
    </row>
    <row r="196" spans="1:1" ht="21">
      <c r="A196" s="354"/>
    </row>
    <row r="197" spans="1:1" ht="21">
      <c r="A197" s="354"/>
    </row>
    <row r="198" spans="1:1" ht="21">
      <c r="A198" s="354"/>
    </row>
    <row r="199" spans="1:1" ht="21">
      <c r="A199" s="354"/>
    </row>
    <row r="200" spans="1:1" ht="21">
      <c r="A200" s="354"/>
    </row>
    <row r="201" spans="1:1" ht="21">
      <c r="A201" s="354"/>
    </row>
    <row r="202" spans="1:1" ht="21">
      <c r="A202" s="354"/>
    </row>
    <row r="203" spans="1:1" ht="21">
      <c r="A203" s="354"/>
    </row>
    <row r="204" spans="1:1" ht="21">
      <c r="A204" s="354"/>
    </row>
    <row r="205" spans="1:1" ht="21">
      <c r="A205" s="354"/>
    </row>
    <row r="206" spans="1:1" ht="21">
      <c r="A206" s="354"/>
    </row>
    <row r="207" spans="1:1" ht="21">
      <c r="A207" s="354"/>
    </row>
    <row r="208" spans="1:1" ht="21">
      <c r="A208" s="354"/>
    </row>
    <row r="209" spans="1:1" ht="21">
      <c r="A209" s="354"/>
    </row>
    <row r="210" spans="1:1" ht="21">
      <c r="A210" s="354"/>
    </row>
    <row r="211" spans="1:1" ht="21">
      <c r="A211" s="354"/>
    </row>
    <row r="212" spans="1:1" ht="21">
      <c r="A212" s="354"/>
    </row>
    <row r="213" spans="1:1" ht="21">
      <c r="A213" s="354"/>
    </row>
    <row r="214" spans="1:1" ht="21">
      <c r="A214" s="354"/>
    </row>
    <row r="215" spans="1:1" ht="21">
      <c r="A215" s="354"/>
    </row>
    <row r="216" spans="1:1" ht="21">
      <c r="A216" s="354"/>
    </row>
    <row r="217" spans="1:1" ht="21">
      <c r="A217" s="354"/>
    </row>
    <row r="218" spans="1:1" ht="21">
      <c r="A218" s="354"/>
    </row>
    <row r="219" spans="1:1" ht="21">
      <c r="A219" s="354"/>
    </row>
    <row r="220" spans="1:1" ht="21">
      <c r="A220" s="354"/>
    </row>
    <row r="221" spans="1:1" ht="21">
      <c r="A221" s="354"/>
    </row>
    <row r="222" spans="1:1" ht="21">
      <c r="A222" s="354"/>
    </row>
    <row r="223" spans="1:1" ht="21">
      <c r="A223" s="354"/>
    </row>
    <row r="224" spans="1:1" ht="21">
      <c r="A224" s="354"/>
    </row>
    <row r="225" spans="1:1" ht="21">
      <c r="A225" s="354"/>
    </row>
    <row r="226" spans="1:1" ht="21">
      <c r="A226" s="354"/>
    </row>
    <row r="227" spans="1:1" ht="21">
      <c r="A227" s="354"/>
    </row>
    <row r="228" spans="1:1" ht="21">
      <c r="A228" s="354"/>
    </row>
    <row r="229" spans="1:1" ht="21">
      <c r="A229" s="354"/>
    </row>
    <row r="230" spans="1:1" ht="21">
      <c r="A230" s="354"/>
    </row>
    <row r="231" spans="1:1" ht="21">
      <c r="A231" s="354"/>
    </row>
    <row r="232" spans="1:1" ht="21">
      <c r="A232" s="354"/>
    </row>
    <row r="233" spans="1:1" ht="21">
      <c r="A233" s="354"/>
    </row>
    <row r="234" spans="1:1" ht="21">
      <c r="A234" s="354"/>
    </row>
    <row r="235" spans="1:1" ht="21">
      <c r="A235" s="354"/>
    </row>
    <row r="236" spans="1:1" ht="21">
      <c r="A236" s="354"/>
    </row>
    <row r="237" spans="1:1" ht="21">
      <c r="A237" s="354"/>
    </row>
    <row r="238" spans="1:1" ht="21">
      <c r="A238" s="354"/>
    </row>
    <row r="239" spans="1:1" ht="21">
      <c r="A239" s="354"/>
    </row>
    <row r="240" spans="1:1" ht="21">
      <c r="A240" s="354"/>
    </row>
    <row r="241" spans="1:1" ht="21">
      <c r="A241" s="354"/>
    </row>
    <row r="242" spans="1:1" ht="21">
      <c r="A242" s="354"/>
    </row>
    <row r="243" spans="1:1" ht="21">
      <c r="A243" s="354"/>
    </row>
    <row r="244" spans="1:1" ht="21">
      <c r="A244" s="354"/>
    </row>
    <row r="245" spans="1:1" ht="21">
      <c r="A245" s="354"/>
    </row>
    <row r="246" spans="1:1" ht="21">
      <c r="A246" s="354"/>
    </row>
    <row r="247" spans="1:1" ht="21">
      <c r="A247" s="354"/>
    </row>
    <row r="248" spans="1:1" ht="21">
      <c r="A248" s="354"/>
    </row>
    <row r="249" spans="1:1" ht="21">
      <c r="A249" s="354"/>
    </row>
    <row r="250" spans="1:1" ht="21">
      <c r="A250" s="354"/>
    </row>
    <row r="251" spans="1:1" ht="21">
      <c r="A251" s="354"/>
    </row>
    <row r="252" spans="1:1" ht="21">
      <c r="A252" s="354"/>
    </row>
    <row r="253" spans="1:1" ht="21">
      <c r="A253" s="354"/>
    </row>
    <row r="254" spans="1:1" ht="21">
      <c r="A254" s="354"/>
    </row>
    <row r="255" spans="1:1" ht="21">
      <c r="A255" s="354"/>
    </row>
    <row r="256" spans="1:1" ht="21">
      <c r="A256" s="354"/>
    </row>
    <row r="257" spans="1:1" ht="21">
      <c r="A257" s="354"/>
    </row>
    <row r="258" spans="1:1" ht="21">
      <c r="A258" s="354"/>
    </row>
    <row r="259" spans="1:1" ht="21">
      <c r="A259" s="354"/>
    </row>
    <row r="260" spans="1:1" ht="21">
      <c r="A260" s="354"/>
    </row>
    <row r="261" spans="1:1" ht="21">
      <c r="A261" s="354"/>
    </row>
    <row r="262" spans="1:1" ht="21">
      <c r="A262" s="354"/>
    </row>
    <row r="263" spans="1:1" ht="21">
      <c r="A263" s="354"/>
    </row>
    <row r="264" spans="1:1" ht="21">
      <c r="A264" s="354"/>
    </row>
    <row r="265" spans="1:1" ht="21">
      <c r="A265" s="354"/>
    </row>
    <row r="266" spans="1:1" ht="21">
      <c r="A266" s="354"/>
    </row>
    <row r="267" spans="1:1" ht="21">
      <c r="A267" s="354"/>
    </row>
    <row r="268" spans="1:1" ht="21">
      <c r="A268" s="354"/>
    </row>
    <row r="269" spans="1:1" ht="21">
      <c r="A269" s="354"/>
    </row>
    <row r="270" spans="1:1" ht="21">
      <c r="A270" s="354"/>
    </row>
    <row r="271" spans="1:1" ht="21">
      <c r="A271" s="354"/>
    </row>
    <row r="272" spans="1:1" ht="21">
      <c r="A272" s="354"/>
    </row>
    <row r="273" spans="1:1" ht="21">
      <c r="A273" s="354"/>
    </row>
    <row r="274" spans="1:1" ht="21">
      <c r="A274" s="354"/>
    </row>
    <row r="275" spans="1:1" ht="21">
      <c r="A275" s="354"/>
    </row>
    <row r="276" spans="1:1" ht="21">
      <c r="A276" s="354"/>
    </row>
    <row r="277" spans="1:1" ht="21">
      <c r="A277" s="354"/>
    </row>
    <row r="278" spans="1:1" ht="21">
      <c r="A278" s="354"/>
    </row>
    <row r="279" spans="1:1" ht="21">
      <c r="A279" s="354"/>
    </row>
    <row r="280" spans="1:1" ht="21">
      <c r="A280" s="354"/>
    </row>
    <row r="281" spans="1:1" ht="21">
      <c r="A281" s="354"/>
    </row>
    <row r="282" spans="1:1" ht="21">
      <c r="A282" s="354"/>
    </row>
    <row r="283" spans="1:1" ht="21">
      <c r="A283" s="354"/>
    </row>
    <row r="284" spans="1:1" ht="21">
      <c r="A284" s="354"/>
    </row>
    <row r="285" spans="1:1" ht="21">
      <c r="A285" s="354"/>
    </row>
    <row r="286" spans="1:1" ht="21">
      <c r="A286" s="354"/>
    </row>
    <row r="287" spans="1:1" ht="21">
      <c r="A287" s="354"/>
    </row>
    <row r="288" spans="1:1" ht="21">
      <c r="A288" s="354"/>
    </row>
    <row r="289" spans="1:1" ht="21">
      <c r="A289" s="354"/>
    </row>
    <row r="290" spans="1:1" ht="21">
      <c r="A290" s="354"/>
    </row>
    <row r="291" spans="1:1" ht="21">
      <c r="A291" s="354"/>
    </row>
    <row r="292" spans="1:1" ht="21">
      <c r="A292" s="354"/>
    </row>
    <row r="293" spans="1:1" ht="21">
      <c r="A293" s="354"/>
    </row>
    <row r="294" spans="1:1" ht="21">
      <c r="A294" s="354"/>
    </row>
    <row r="295" spans="1:1" ht="21">
      <c r="A295" s="354"/>
    </row>
    <row r="296" spans="1:1" ht="21">
      <c r="A296" s="354"/>
    </row>
    <row r="297" spans="1:1" ht="21">
      <c r="A297" s="354"/>
    </row>
    <row r="298" spans="1:1" ht="21">
      <c r="A298" s="354"/>
    </row>
    <row r="299" spans="1:1" ht="21">
      <c r="A299" s="354"/>
    </row>
    <row r="300" spans="1:1" ht="21">
      <c r="A300" s="354"/>
    </row>
    <row r="301" spans="1:1" ht="21">
      <c r="A301" s="354"/>
    </row>
    <row r="302" spans="1:1" ht="21">
      <c r="A302" s="354"/>
    </row>
    <row r="303" spans="1:1" ht="21">
      <c r="A303" s="354"/>
    </row>
    <row r="304" spans="1:1" ht="21">
      <c r="A304" s="354"/>
    </row>
    <row r="305" spans="1:1" ht="21">
      <c r="A305" s="354"/>
    </row>
    <row r="306" spans="1:1" ht="21">
      <c r="A306" s="354"/>
    </row>
    <row r="307" spans="1:1" ht="21">
      <c r="A307" s="354"/>
    </row>
    <row r="308" spans="1:1" ht="21">
      <c r="A308" s="354"/>
    </row>
    <row r="309" spans="1:1" ht="21">
      <c r="A309" s="354"/>
    </row>
    <row r="310" spans="1:1" ht="21">
      <c r="A310" s="354"/>
    </row>
    <row r="311" spans="1:1" ht="21">
      <c r="A311" s="354"/>
    </row>
    <row r="312" spans="1:1" ht="21">
      <c r="A312" s="354"/>
    </row>
    <row r="313" spans="1:1" ht="21">
      <c r="A313" s="354"/>
    </row>
    <row r="314" spans="1:1" ht="21">
      <c r="A314" s="354"/>
    </row>
    <row r="315" spans="1:1" ht="21">
      <c r="A315" s="354"/>
    </row>
    <row r="316" spans="1:1" ht="21">
      <c r="A316" s="354"/>
    </row>
    <row r="317" spans="1:1" ht="21">
      <c r="A317" s="354"/>
    </row>
    <row r="318" spans="1:1" ht="21">
      <c r="A318" s="354"/>
    </row>
    <row r="319" spans="1:1" ht="21">
      <c r="A319" s="354"/>
    </row>
    <row r="320" spans="1:1" ht="21">
      <c r="A320" s="354"/>
    </row>
    <row r="321" spans="1:1" ht="21">
      <c r="A321" s="354"/>
    </row>
    <row r="322" spans="1:1" ht="21">
      <c r="A322" s="354"/>
    </row>
    <row r="323" spans="1:1" ht="21">
      <c r="A323" s="354"/>
    </row>
    <row r="324" spans="1:1" ht="21">
      <c r="A324" s="354"/>
    </row>
    <row r="325" spans="1:1" ht="21">
      <c r="A325" s="354"/>
    </row>
    <row r="326" spans="1:1" ht="21">
      <c r="A326" s="354"/>
    </row>
    <row r="327" spans="1:1" ht="21">
      <c r="A327" s="354"/>
    </row>
    <row r="328" spans="1:1" ht="21">
      <c r="A328" s="354"/>
    </row>
    <row r="329" spans="1:1" ht="21">
      <c r="A329" s="354"/>
    </row>
    <row r="330" spans="1:1" ht="21">
      <c r="A330" s="354"/>
    </row>
    <row r="331" spans="1:1" ht="21">
      <c r="A331" s="354"/>
    </row>
    <row r="332" spans="1:1" ht="21">
      <c r="A332" s="354"/>
    </row>
    <row r="333" spans="1:1" ht="21">
      <c r="A333" s="354"/>
    </row>
    <row r="334" spans="1:1" ht="21">
      <c r="A334" s="354"/>
    </row>
    <row r="335" spans="1:1" ht="21">
      <c r="A335" s="354"/>
    </row>
    <row r="336" spans="1:1" ht="21">
      <c r="A336" s="354"/>
    </row>
    <row r="337" spans="1:1" ht="21">
      <c r="A337" s="354"/>
    </row>
    <row r="338" spans="1:1" ht="21">
      <c r="A338" s="354"/>
    </row>
    <row r="339" spans="1:1" ht="21">
      <c r="A339" s="354"/>
    </row>
    <row r="340" spans="1:1" ht="21">
      <c r="A340" s="354"/>
    </row>
    <row r="341" spans="1:1" ht="21">
      <c r="A341" s="354"/>
    </row>
    <row r="342" spans="1:1" ht="21">
      <c r="A342" s="354"/>
    </row>
    <row r="343" spans="1:1" ht="21">
      <c r="A343" s="354"/>
    </row>
    <row r="344" spans="1:1" ht="21">
      <c r="A344" s="354"/>
    </row>
    <row r="345" spans="1:1" ht="21">
      <c r="A345" s="354"/>
    </row>
    <row r="346" spans="1:1" ht="21">
      <c r="A346" s="354"/>
    </row>
    <row r="347" spans="1:1" ht="21">
      <c r="A347" s="354"/>
    </row>
    <row r="348" spans="1:1" ht="21">
      <c r="A348" s="354"/>
    </row>
    <row r="349" spans="1:1" ht="21">
      <c r="A349" s="354"/>
    </row>
    <row r="350" spans="1:1" ht="21">
      <c r="A350" s="354"/>
    </row>
    <row r="351" spans="1:1" ht="21">
      <c r="A351" s="354"/>
    </row>
    <row r="352" spans="1:1" ht="21">
      <c r="A352" s="354"/>
    </row>
    <row r="353" spans="1:1" ht="21">
      <c r="A353" s="354"/>
    </row>
    <row r="354" spans="1:1" ht="21">
      <c r="A354" s="354"/>
    </row>
    <row r="355" spans="1:1" ht="21">
      <c r="A355" s="354"/>
    </row>
    <row r="356" spans="1:1" ht="21">
      <c r="A356" s="354"/>
    </row>
    <row r="357" spans="1:1" ht="21">
      <c r="A357" s="354"/>
    </row>
    <row r="358" spans="1:1" ht="21">
      <c r="A358" s="354"/>
    </row>
    <row r="359" spans="1:1" ht="21">
      <c r="A359" s="354"/>
    </row>
    <row r="360" spans="1:1" ht="21">
      <c r="A360" s="354"/>
    </row>
    <row r="361" spans="1:1" ht="21">
      <c r="A361" s="354"/>
    </row>
    <row r="362" spans="1:1" ht="21">
      <c r="A362" s="354"/>
    </row>
    <row r="363" spans="1:1" ht="21">
      <c r="A363" s="354"/>
    </row>
    <row r="364" spans="1:1" ht="21">
      <c r="A364" s="354"/>
    </row>
    <row r="365" spans="1:1" ht="21">
      <c r="A365" s="354"/>
    </row>
    <row r="366" spans="1:1" ht="21">
      <c r="A366" s="354"/>
    </row>
    <row r="367" spans="1:1" ht="21">
      <c r="A367" s="354"/>
    </row>
    <row r="368" spans="1:1" ht="21">
      <c r="A368" s="354"/>
    </row>
    <row r="369" spans="1:1" ht="21">
      <c r="A369" s="354"/>
    </row>
    <row r="370" spans="1:1" ht="21">
      <c r="A370" s="354"/>
    </row>
    <row r="371" spans="1:1" ht="21">
      <c r="A371" s="354"/>
    </row>
    <row r="372" spans="1:1" ht="21">
      <c r="A372" s="354"/>
    </row>
    <row r="373" spans="1:1" ht="21">
      <c r="A373" s="354"/>
    </row>
    <row r="374" spans="1:1" ht="21">
      <c r="A374" s="354"/>
    </row>
    <row r="375" spans="1:1" ht="21">
      <c r="A375" s="354"/>
    </row>
    <row r="376" spans="1:1" ht="21">
      <c r="A376" s="354"/>
    </row>
    <row r="377" spans="1:1" ht="21">
      <c r="A377" s="354"/>
    </row>
    <row r="378" spans="1:1" ht="21">
      <c r="A378" s="354"/>
    </row>
    <row r="379" spans="1:1" ht="21">
      <c r="A379" s="354"/>
    </row>
    <row r="380" spans="1:1" ht="21">
      <c r="A380" s="354"/>
    </row>
    <row r="381" spans="1:1" ht="21">
      <c r="A381" s="354"/>
    </row>
    <row r="382" spans="1:1" ht="21">
      <c r="A382" s="354"/>
    </row>
    <row r="383" spans="1:1" ht="21">
      <c r="A383" s="354"/>
    </row>
    <row r="384" spans="1:1" ht="21">
      <c r="A384" s="354"/>
    </row>
    <row r="385" spans="1:1" ht="21">
      <c r="A385" s="354"/>
    </row>
    <row r="386" spans="1:1" ht="21">
      <c r="A386" s="354"/>
    </row>
    <row r="387" spans="1:1" ht="21">
      <c r="A387" s="354"/>
    </row>
    <row r="388" spans="1:1" ht="21">
      <c r="A388" s="354"/>
    </row>
    <row r="389" spans="1:1" ht="21">
      <c r="A389" s="354"/>
    </row>
    <row r="390" spans="1:1" ht="21">
      <c r="A390" s="354"/>
    </row>
    <row r="391" spans="1:1" ht="21">
      <c r="A391" s="354"/>
    </row>
    <row r="392" spans="1:1" ht="21">
      <c r="A392" s="354"/>
    </row>
    <row r="393" spans="1:1" ht="21">
      <c r="A393" s="354"/>
    </row>
    <row r="394" spans="1:1" ht="21">
      <c r="A394" s="354"/>
    </row>
    <row r="395" spans="1:1" ht="21">
      <c r="A395" s="354"/>
    </row>
    <row r="396" spans="1:1" ht="21">
      <c r="A396" s="354"/>
    </row>
    <row r="397" spans="1:1" ht="21">
      <c r="A397" s="354"/>
    </row>
    <row r="398" spans="1:1" ht="21">
      <c r="A398" s="354"/>
    </row>
    <row r="399" spans="1:1" ht="21">
      <c r="A399" s="354"/>
    </row>
    <row r="400" spans="1:1" ht="21">
      <c r="A400" s="354"/>
    </row>
    <row r="401" spans="1:1" ht="21">
      <c r="A401" s="354"/>
    </row>
    <row r="402" spans="1:1" ht="21">
      <c r="A402" s="354"/>
    </row>
    <row r="403" spans="1:1" ht="21">
      <c r="A403" s="354"/>
    </row>
    <row r="404" spans="1:1" ht="21">
      <c r="A404" s="354"/>
    </row>
    <row r="405" spans="1:1" ht="21">
      <c r="A405" s="354"/>
    </row>
    <row r="406" spans="1:1" ht="21">
      <c r="A406" s="354"/>
    </row>
    <row r="407" spans="1:1" ht="21">
      <c r="A407" s="354"/>
    </row>
    <row r="408" spans="1:1" ht="21">
      <c r="A408" s="354"/>
    </row>
    <row r="409" spans="1:1" ht="21">
      <c r="A409" s="354"/>
    </row>
    <row r="410" spans="1:1" ht="21">
      <c r="A410" s="354"/>
    </row>
    <row r="411" spans="1:1" ht="21">
      <c r="A411" s="354"/>
    </row>
    <row r="412" spans="1:1" ht="21">
      <c r="A412" s="354"/>
    </row>
    <row r="413" spans="1:1" ht="21">
      <c r="A413" s="354"/>
    </row>
    <row r="414" spans="1:1" ht="21">
      <c r="A414" s="354"/>
    </row>
    <row r="415" spans="1:1" ht="21">
      <c r="A415" s="354"/>
    </row>
    <row r="416" spans="1:1" ht="21">
      <c r="A416" s="354"/>
    </row>
    <row r="417" spans="1:1" ht="21">
      <c r="A417" s="354"/>
    </row>
    <row r="418" spans="1:1" ht="21">
      <c r="A418" s="354"/>
    </row>
    <row r="419" spans="1:1" ht="21">
      <c r="A419" s="354"/>
    </row>
    <row r="420" spans="1:1" ht="21">
      <c r="A420" s="354"/>
    </row>
    <row r="421" spans="1:1" ht="21">
      <c r="A421" s="354"/>
    </row>
    <row r="422" spans="1:1" ht="21">
      <c r="A422" s="354"/>
    </row>
    <row r="423" spans="1:1" ht="21">
      <c r="A423" s="354"/>
    </row>
    <row r="424" spans="1:1" ht="21">
      <c r="A424" s="354"/>
    </row>
    <row r="425" spans="1:1" ht="21">
      <c r="A425" s="354"/>
    </row>
    <row r="426" spans="1:1" ht="21">
      <c r="A426" s="354"/>
    </row>
    <row r="427" spans="1:1" ht="21">
      <c r="A427" s="354"/>
    </row>
    <row r="428" spans="1:1" ht="21">
      <c r="A428" s="354"/>
    </row>
    <row r="429" spans="1:1" ht="21">
      <c r="A429" s="354"/>
    </row>
    <row r="430" spans="1:1" ht="21">
      <c r="A430" s="354"/>
    </row>
    <row r="431" spans="1:1" ht="21">
      <c r="A431" s="354"/>
    </row>
    <row r="432" spans="1:1" ht="21">
      <c r="A432" s="354"/>
    </row>
    <row r="433" spans="1:1" ht="21">
      <c r="A433" s="354"/>
    </row>
    <row r="434" spans="1:1" ht="21">
      <c r="A434" s="354"/>
    </row>
    <row r="435" spans="1:1" ht="21">
      <c r="A435" s="354"/>
    </row>
    <row r="436" spans="1:1" ht="21">
      <c r="A436" s="354"/>
    </row>
    <row r="437" spans="1:1" ht="21">
      <c r="A437" s="354"/>
    </row>
    <row r="438" spans="1:1" ht="21">
      <c r="A438" s="354"/>
    </row>
    <row r="439" spans="1:1" ht="21">
      <c r="A439" s="354"/>
    </row>
    <row r="440" spans="1:1" ht="21">
      <c r="A440" s="354"/>
    </row>
    <row r="441" spans="1:1" ht="21">
      <c r="A441" s="354"/>
    </row>
    <row r="442" spans="1:1" ht="21">
      <c r="A442" s="354"/>
    </row>
    <row r="443" spans="1:1" ht="21">
      <c r="A443" s="354"/>
    </row>
    <row r="444" spans="1:1" ht="21">
      <c r="A444" s="354"/>
    </row>
    <row r="445" spans="1:1" ht="21">
      <c r="A445" s="354"/>
    </row>
    <row r="446" spans="1:1" ht="21">
      <c r="A446" s="354"/>
    </row>
    <row r="447" spans="1:1" ht="21">
      <c r="A447" s="354"/>
    </row>
    <row r="448" spans="1:1" ht="21">
      <c r="A448" s="354"/>
    </row>
    <row r="449" spans="1:1" ht="21">
      <c r="A449" s="354"/>
    </row>
    <row r="450" spans="1:1" ht="21">
      <c r="A450" s="354"/>
    </row>
    <row r="451" spans="1:1" ht="21">
      <c r="A451" s="354"/>
    </row>
    <row r="452" spans="1:1" ht="21">
      <c r="A452" s="354"/>
    </row>
    <row r="453" spans="1:1" ht="21">
      <c r="A453" s="354"/>
    </row>
    <row r="454" spans="1:1" ht="21">
      <c r="A454" s="354"/>
    </row>
    <row r="455" spans="1:1" ht="21">
      <c r="A455" s="354"/>
    </row>
    <row r="456" spans="1:1" ht="21">
      <c r="A456" s="354"/>
    </row>
    <row r="457" spans="1:1" ht="21">
      <c r="A457" s="354"/>
    </row>
    <row r="458" spans="1:1" ht="21">
      <c r="A458" s="354"/>
    </row>
    <row r="459" spans="1:1" ht="21">
      <c r="A459" s="354"/>
    </row>
    <row r="460" spans="1:1" ht="21">
      <c r="A460" s="354"/>
    </row>
    <row r="461" spans="1:1" ht="21">
      <c r="A461" s="354"/>
    </row>
    <row r="462" spans="1:1" ht="21">
      <c r="A462" s="354"/>
    </row>
    <row r="463" spans="1:1" ht="21">
      <c r="A463" s="354"/>
    </row>
    <row r="464" spans="1:1" ht="21">
      <c r="A464" s="354"/>
    </row>
    <row r="465" spans="1:1" ht="21">
      <c r="A465" s="354"/>
    </row>
    <row r="466" spans="1:1" ht="21">
      <c r="A466" s="354"/>
    </row>
    <row r="467" spans="1:1" ht="21">
      <c r="A467" s="354"/>
    </row>
    <row r="468" spans="1:1" ht="21">
      <c r="A468" s="354"/>
    </row>
    <row r="469" spans="1:1" ht="21">
      <c r="A469" s="354"/>
    </row>
    <row r="470" spans="1:1" ht="21">
      <c r="A470" s="354"/>
    </row>
    <row r="471" spans="1:1" ht="21">
      <c r="A471" s="354"/>
    </row>
    <row r="472" spans="1:1" ht="21">
      <c r="A472" s="354"/>
    </row>
    <row r="473" spans="1:1" ht="21">
      <c r="A473" s="354"/>
    </row>
    <row r="474" spans="1:1" ht="21">
      <c r="A474" s="354"/>
    </row>
    <row r="475" spans="1:1" ht="21">
      <c r="A475" s="354"/>
    </row>
    <row r="476" spans="1:1" ht="21">
      <c r="A476" s="354"/>
    </row>
    <row r="477" spans="1:1" ht="21">
      <c r="A477" s="354"/>
    </row>
    <row r="478" spans="1:1" ht="21">
      <c r="A478" s="354"/>
    </row>
    <row r="479" spans="1:1" ht="21">
      <c r="A479" s="354"/>
    </row>
    <row r="480" spans="1:1" ht="21">
      <c r="A480" s="354"/>
    </row>
    <row r="481" spans="1:1" ht="21">
      <c r="A481" s="354"/>
    </row>
    <row r="482" spans="1:1" ht="21">
      <c r="A482" s="354"/>
    </row>
    <row r="483" spans="1:1" ht="21">
      <c r="A483" s="354"/>
    </row>
    <row r="484" spans="1:1" ht="21">
      <c r="A484" s="354"/>
    </row>
    <row r="485" spans="1:1" ht="21">
      <c r="A485" s="354"/>
    </row>
    <row r="486" spans="1:1" ht="21">
      <c r="A486" s="354"/>
    </row>
    <row r="487" spans="1:1" ht="21">
      <c r="A487" s="354"/>
    </row>
    <row r="488" spans="1:1" ht="21">
      <c r="A488" s="354"/>
    </row>
    <row r="489" spans="1:1" ht="21">
      <c r="A489" s="354"/>
    </row>
    <row r="490" spans="1:1" ht="21">
      <c r="A490" s="354"/>
    </row>
    <row r="491" spans="1:1" ht="21">
      <c r="A491" s="354"/>
    </row>
    <row r="492" spans="1:1" ht="21">
      <c r="A492" s="354"/>
    </row>
    <row r="493" spans="1:1" ht="21">
      <c r="A493" s="354"/>
    </row>
    <row r="494" spans="1:1" ht="21">
      <c r="A494" s="354"/>
    </row>
    <row r="495" spans="1:1" ht="21">
      <c r="A495" s="354"/>
    </row>
    <row r="496" spans="1:1" ht="21">
      <c r="A496" s="354"/>
    </row>
    <row r="497" spans="1:1" ht="21">
      <c r="A497" s="354"/>
    </row>
    <row r="498" spans="1:1" ht="21">
      <c r="A498" s="354"/>
    </row>
    <row r="499" spans="1:1" ht="21">
      <c r="A499" s="354"/>
    </row>
    <row r="500" spans="1:1" ht="21">
      <c r="A500" s="354"/>
    </row>
    <row r="501" spans="1:1" ht="21">
      <c r="A501" s="354"/>
    </row>
    <row r="502" spans="1:1" ht="21">
      <c r="A502" s="354"/>
    </row>
    <row r="503" spans="1:1" ht="21">
      <c r="A503" s="354"/>
    </row>
    <row r="504" spans="1:1" ht="21">
      <c r="A504" s="354"/>
    </row>
    <row r="505" spans="1:1" ht="21">
      <c r="A505" s="354"/>
    </row>
    <row r="506" spans="1:1" ht="21">
      <c r="A506" s="354"/>
    </row>
    <row r="507" spans="1:1" ht="21">
      <c r="A507" s="354"/>
    </row>
    <row r="508" spans="1:1" ht="21">
      <c r="A508" s="354"/>
    </row>
    <row r="509" spans="1:1" ht="21">
      <c r="A509" s="354"/>
    </row>
    <row r="510" spans="1:1" ht="21">
      <c r="A510" s="354"/>
    </row>
    <row r="511" spans="1:1" ht="21">
      <c r="A511" s="354"/>
    </row>
    <row r="512" spans="1:1" ht="21">
      <c r="A512" s="354"/>
    </row>
    <row r="513" spans="1:1" ht="21">
      <c r="A513" s="354"/>
    </row>
    <row r="514" spans="1:1" ht="21">
      <c r="A514" s="354"/>
    </row>
    <row r="515" spans="1:1" ht="21">
      <c r="A515" s="354"/>
    </row>
    <row r="516" spans="1:1" ht="21">
      <c r="A516" s="354"/>
    </row>
    <row r="517" spans="1:1" ht="21">
      <c r="A517" s="354"/>
    </row>
    <row r="518" spans="1:1" ht="21">
      <c r="A518" s="354"/>
    </row>
    <row r="519" spans="1:1" ht="21">
      <c r="A519" s="354"/>
    </row>
    <row r="520" spans="1:1" ht="21">
      <c r="A520" s="354"/>
    </row>
    <row r="521" spans="1:1" ht="21">
      <c r="A521" s="354"/>
    </row>
    <row r="522" spans="1:1" ht="21">
      <c r="A522" s="354"/>
    </row>
    <row r="523" spans="1:1" ht="21">
      <c r="A523" s="354"/>
    </row>
    <row r="524" spans="1:1" ht="21">
      <c r="A524" s="354"/>
    </row>
    <row r="525" spans="1:1" ht="21">
      <c r="A525" s="354"/>
    </row>
    <row r="526" spans="1:1" ht="21">
      <c r="A526" s="354"/>
    </row>
    <row r="527" spans="1:1" ht="21">
      <c r="A527" s="354"/>
    </row>
    <row r="528" spans="1:1" ht="21">
      <c r="A528" s="354"/>
    </row>
    <row r="529" spans="1:1" ht="21">
      <c r="A529" s="354"/>
    </row>
    <row r="530" spans="1:1" ht="21">
      <c r="A530" s="354"/>
    </row>
    <row r="531" spans="1:1" ht="21">
      <c r="A531" s="354"/>
    </row>
    <row r="532" spans="1:1" ht="21">
      <c r="A532" s="354"/>
    </row>
    <row r="533" spans="1:1" ht="21">
      <c r="A533" s="354"/>
    </row>
    <row r="534" spans="1:1" ht="21">
      <c r="A534" s="354"/>
    </row>
    <row r="535" spans="1:1" ht="21">
      <c r="A535" s="354"/>
    </row>
    <row r="536" spans="1:1" ht="21">
      <c r="A536" s="354"/>
    </row>
    <row r="537" spans="1:1" ht="21">
      <c r="A537" s="354"/>
    </row>
    <row r="538" spans="1:1" ht="21">
      <c r="A538" s="354"/>
    </row>
    <row r="539" spans="1:1" ht="21">
      <c r="A539" s="354"/>
    </row>
    <row r="540" spans="1:1" ht="21">
      <c r="A540" s="354"/>
    </row>
    <row r="541" spans="1:1" ht="21">
      <c r="A541" s="354"/>
    </row>
    <row r="542" spans="1:1" ht="21">
      <c r="A542" s="354"/>
    </row>
    <row r="543" spans="1:1" ht="21">
      <c r="A543" s="354"/>
    </row>
    <row r="544" spans="1:1" ht="21">
      <c r="A544" s="354"/>
    </row>
    <row r="545" spans="1:1" ht="21">
      <c r="A545" s="354"/>
    </row>
    <row r="546" spans="1:1" ht="21">
      <c r="A546" s="354"/>
    </row>
    <row r="547" spans="1:1" ht="21">
      <c r="A547" s="354"/>
    </row>
    <row r="548" spans="1:1" ht="21">
      <c r="A548" s="354"/>
    </row>
    <row r="549" spans="1:1" ht="21">
      <c r="A549" s="354"/>
    </row>
    <row r="550" spans="1:1" ht="21">
      <c r="A550" s="354"/>
    </row>
    <row r="551" spans="1:1" ht="21">
      <c r="A551" s="354"/>
    </row>
    <row r="552" spans="1:1" ht="21">
      <c r="A552" s="354"/>
    </row>
    <row r="553" spans="1:1" ht="21">
      <c r="A553" s="354"/>
    </row>
    <row r="554" spans="1:1" ht="21">
      <c r="A554" s="354"/>
    </row>
    <row r="555" spans="1:1" ht="21">
      <c r="A555" s="354"/>
    </row>
    <row r="556" spans="1:1" ht="21">
      <c r="A556" s="354"/>
    </row>
    <row r="557" spans="1:1" ht="21">
      <c r="A557" s="354"/>
    </row>
    <row r="558" spans="1:1" ht="21">
      <c r="A558" s="354"/>
    </row>
    <row r="559" spans="1:1" ht="21">
      <c r="A559" s="354"/>
    </row>
    <row r="560" spans="1:1" ht="21">
      <c r="A560" s="354"/>
    </row>
    <row r="561" spans="1:1" ht="21">
      <c r="A561" s="354"/>
    </row>
    <row r="562" spans="1:1" ht="21">
      <c r="A562" s="354"/>
    </row>
    <row r="563" spans="1:1" ht="21">
      <c r="A563" s="354"/>
    </row>
    <row r="564" spans="1:1" ht="21">
      <c r="A564" s="354"/>
    </row>
    <row r="565" spans="1:1" ht="21">
      <c r="A565" s="354"/>
    </row>
    <row r="566" spans="1:1" ht="21">
      <c r="A566" s="354"/>
    </row>
    <row r="567" spans="1:1" ht="21">
      <c r="A567" s="354"/>
    </row>
    <row r="568" spans="1:1" ht="21">
      <c r="A568" s="354"/>
    </row>
    <row r="569" spans="1:1" ht="21">
      <c r="A569" s="354"/>
    </row>
    <row r="570" spans="1:1" ht="21">
      <c r="A570" s="354"/>
    </row>
    <row r="571" spans="1:1" ht="21">
      <c r="A571" s="354"/>
    </row>
    <row r="572" spans="1:1" ht="21">
      <c r="A572" s="354"/>
    </row>
    <row r="573" spans="1:1" ht="21">
      <c r="A573" s="354"/>
    </row>
    <row r="574" spans="1:1" ht="21">
      <c r="A574" s="354"/>
    </row>
    <row r="575" spans="1:1" ht="21">
      <c r="A575" s="354"/>
    </row>
    <row r="576" spans="1:1" ht="21">
      <c r="A576" s="354"/>
    </row>
    <row r="577" spans="1:1" ht="21">
      <c r="A577" s="354"/>
    </row>
    <row r="578" spans="1:1" ht="21">
      <c r="A578" s="354"/>
    </row>
    <row r="579" spans="1:1" ht="21">
      <c r="A579" s="354"/>
    </row>
    <row r="580" spans="1:1" ht="21">
      <c r="A580" s="354"/>
    </row>
    <row r="581" spans="1:1" ht="21">
      <c r="A581" s="354"/>
    </row>
    <row r="582" spans="1:1" ht="21">
      <c r="A582" s="354"/>
    </row>
    <row r="583" spans="1:1" ht="21">
      <c r="A583" s="354"/>
    </row>
    <row r="584" spans="1:1" ht="21">
      <c r="A584" s="354"/>
    </row>
    <row r="585" spans="1:1" ht="21">
      <c r="A585" s="354"/>
    </row>
    <row r="586" spans="1:1" ht="21">
      <c r="A586" s="354"/>
    </row>
    <row r="587" spans="1:1" ht="21">
      <c r="A587" s="354"/>
    </row>
    <row r="588" spans="1:1" ht="21">
      <c r="A588" s="354"/>
    </row>
    <row r="589" spans="1:1" ht="21">
      <c r="A589" s="354"/>
    </row>
    <row r="590" spans="1:1" ht="21">
      <c r="A590" s="354"/>
    </row>
    <row r="591" spans="1:1" ht="21">
      <c r="A591" s="354"/>
    </row>
    <row r="592" spans="1:1" ht="21">
      <c r="A592" s="354"/>
    </row>
    <row r="593" spans="1:1" ht="21">
      <c r="A593" s="354"/>
    </row>
    <row r="594" spans="1:1" ht="21">
      <c r="A594" s="354"/>
    </row>
    <row r="595" spans="1:1" ht="21">
      <c r="A595" s="354"/>
    </row>
    <row r="596" spans="1:1" ht="21">
      <c r="A596" s="354"/>
    </row>
    <row r="597" spans="1:1" ht="21">
      <c r="A597" s="354"/>
    </row>
    <row r="598" spans="1:1" ht="21">
      <c r="A598" s="354"/>
    </row>
    <row r="599" spans="1:1" ht="21">
      <c r="A599" s="354"/>
    </row>
    <row r="600" spans="1:1" ht="21">
      <c r="A600" s="354"/>
    </row>
    <row r="601" spans="1:1" ht="21">
      <c r="A601" s="354"/>
    </row>
    <row r="602" spans="1:1" ht="21">
      <c r="A602" s="354"/>
    </row>
    <row r="603" spans="1:1" ht="21">
      <c r="A603" s="354"/>
    </row>
    <row r="604" spans="1:1" ht="21">
      <c r="A604" s="354"/>
    </row>
    <row r="605" spans="1:1" ht="21">
      <c r="A605" s="354"/>
    </row>
    <row r="606" spans="1:1" ht="21">
      <c r="A606" s="354"/>
    </row>
    <row r="607" spans="1:1" ht="21">
      <c r="A607" s="354"/>
    </row>
    <row r="608" spans="1:1" ht="21">
      <c r="A608" s="354"/>
    </row>
    <row r="609" spans="1:1" ht="21">
      <c r="A609" s="354"/>
    </row>
    <row r="610" spans="1:1" ht="21">
      <c r="A610" s="354"/>
    </row>
    <row r="611" spans="1:1" ht="21">
      <c r="A611" s="354"/>
    </row>
    <row r="612" spans="1:1" ht="21">
      <c r="A612" s="354"/>
    </row>
    <row r="613" spans="1:1" ht="21">
      <c r="A613" s="354"/>
    </row>
    <row r="614" spans="1:1" ht="21">
      <c r="A614" s="354"/>
    </row>
    <row r="615" spans="1:1" ht="21">
      <c r="A615" s="354"/>
    </row>
    <row r="616" spans="1:1" ht="21">
      <c r="A616" s="354"/>
    </row>
    <row r="617" spans="1:1" ht="21">
      <c r="A617" s="354"/>
    </row>
    <row r="618" spans="1:1" ht="21">
      <c r="A618" s="354"/>
    </row>
    <row r="619" spans="1:1" ht="21">
      <c r="A619" s="354"/>
    </row>
    <row r="620" spans="1:1" ht="21">
      <c r="A620" s="354"/>
    </row>
    <row r="621" spans="1:1" ht="21">
      <c r="A621" s="354"/>
    </row>
    <row r="622" spans="1:1" ht="21">
      <c r="A622" s="354"/>
    </row>
    <row r="623" spans="1:1" ht="21">
      <c r="A623" s="354"/>
    </row>
    <row r="624" spans="1:1" ht="21">
      <c r="A624" s="354"/>
    </row>
    <row r="625" spans="1:1" ht="21">
      <c r="A625" s="354"/>
    </row>
    <row r="626" spans="1:1" ht="21">
      <c r="A626" s="354"/>
    </row>
    <row r="627" spans="1:1" ht="21">
      <c r="A627" s="354"/>
    </row>
    <row r="628" spans="1:1" ht="21">
      <c r="A628" s="354"/>
    </row>
    <row r="629" spans="1:1" ht="21">
      <c r="A629" s="354"/>
    </row>
    <row r="630" spans="1:1" ht="21">
      <c r="A630" s="354"/>
    </row>
    <row r="631" spans="1:1" ht="21">
      <c r="A631" s="354"/>
    </row>
    <row r="632" spans="1:1" ht="21">
      <c r="A632" s="354"/>
    </row>
    <row r="633" spans="1:1" ht="21">
      <c r="A633" s="354"/>
    </row>
    <row r="634" spans="1:1" ht="21">
      <c r="A634" s="354"/>
    </row>
    <row r="635" spans="1:1" ht="21">
      <c r="A635" s="354"/>
    </row>
    <row r="636" spans="1:1" ht="21">
      <c r="A636" s="354"/>
    </row>
    <row r="637" spans="1:1" ht="21">
      <c r="A637" s="354"/>
    </row>
    <row r="638" spans="1:1" ht="21">
      <c r="A638" s="354"/>
    </row>
    <row r="639" spans="1:1" ht="21">
      <c r="A639" s="354"/>
    </row>
    <row r="640" spans="1:1" ht="21">
      <c r="A640" s="354"/>
    </row>
    <row r="641" spans="1:1" ht="21">
      <c r="A641" s="354"/>
    </row>
    <row r="642" spans="1:1" ht="21">
      <c r="A642" s="354"/>
    </row>
    <row r="643" spans="1:1" ht="21">
      <c r="A643" s="354"/>
    </row>
    <row r="644" spans="1:1" ht="21">
      <c r="A644" s="354"/>
    </row>
    <row r="645" spans="1:1" ht="21">
      <c r="A645" s="354"/>
    </row>
    <row r="646" spans="1:1" ht="21">
      <c r="A646" s="354"/>
    </row>
    <row r="647" spans="1:1" ht="21">
      <c r="A647" s="354"/>
    </row>
    <row r="648" spans="1:1" ht="21">
      <c r="A648" s="354"/>
    </row>
    <row r="649" spans="1:1" ht="21">
      <c r="A649" s="354"/>
    </row>
    <row r="650" spans="1:1" ht="21">
      <c r="A650" s="354"/>
    </row>
    <row r="651" spans="1:1" ht="21">
      <c r="A651" s="354"/>
    </row>
    <row r="652" spans="1:1" ht="21">
      <c r="A652" s="354"/>
    </row>
    <row r="653" spans="1:1" ht="21">
      <c r="A653" s="354"/>
    </row>
    <row r="654" spans="1:1" ht="21">
      <c r="A654" s="354"/>
    </row>
    <row r="655" spans="1:1" ht="21">
      <c r="A655" s="354"/>
    </row>
    <row r="656" spans="1:1" ht="21">
      <c r="A656" s="354"/>
    </row>
    <row r="657" spans="1:1" ht="21">
      <c r="A657" s="354"/>
    </row>
    <row r="658" spans="1:1" ht="21">
      <c r="A658" s="354"/>
    </row>
    <row r="659" spans="1:1" ht="21">
      <c r="A659" s="354"/>
    </row>
    <row r="660" spans="1:1" ht="21">
      <c r="A660" s="354"/>
    </row>
    <row r="661" spans="1:1" ht="21">
      <c r="A661" s="354"/>
    </row>
    <row r="662" spans="1:1" ht="21">
      <c r="A662" s="354"/>
    </row>
    <row r="663" spans="1:1" ht="21">
      <c r="A663" s="354"/>
    </row>
    <row r="664" spans="1:1" ht="21">
      <c r="A664" s="354"/>
    </row>
    <row r="665" spans="1:1" ht="21">
      <c r="A665" s="354"/>
    </row>
    <row r="666" spans="1:1" ht="21">
      <c r="A666" s="354"/>
    </row>
    <row r="667" spans="1:1" ht="21">
      <c r="A667" s="354"/>
    </row>
    <row r="668" spans="1:1" ht="21">
      <c r="A668" s="354"/>
    </row>
    <row r="669" spans="1:1" ht="21">
      <c r="A669" s="354"/>
    </row>
    <row r="670" spans="1:1" ht="21">
      <c r="A670" s="354"/>
    </row>
    <row r="671" spans="1:1" ht="21">
      <c r="A671" s="354"/>
    </row>
    <row r="672" spans="1:1" ht="21">
      <c r="A672" s="354"/>
    </row>
    <row r="673" spans="1:1" ht="21">
      <c r="A673" s="354"/>
    </row>
    <row r="674" spans="1:1" ht="21">
      <c r="A674" s="354"/>
    </row>
    <row r="675" spans="1:1" ht="21">
      <c r="A675" s="354"/>
    </row>
    <row r="676" spans="1:1" ht="21">
      <c r="A676" s="354"/>
    </row>
    <row r="677" spans="1:1" ht="21">
      <c r="A677" s="354"/>
    </row>
    <row r="678" spans="1:1" ht="21">
      <c r="A678" s="354"/>
    </row>
    <row r="679" spans="1:1" ht="21">
      <c r="A679" s="354"/>
    </row>
    <row r="680" spans="1:1" ht="21">
      <c r="A680" s="354"/>
    </row>
    <row r="681" spans="1:1" ht="21">
      <c r="A681" s="354"/>
    </row>
    <row r="682" spans="1:1" ht="21">
      <c r="A682" s="354"/>
    </row>
    <row r="683" spans="1:1" ht="21">
      <c r="A683" s="354"/>
    </row>
    <row r="684" spans="1:1" ht="21">
      <c r="A684" s="354"/>
    </row>
    <row r="685" spans="1:1" ht="21">
      <c r="A685" s="354"/>
    </row>
    <row r="686" spans="1:1" ht="21">
      <c r="A686" s="354"/>
    </row>
    <row r="687" spans="1:1" ht="21">
      <c r="A687" s="354"/>
    </row>
    <row r="688" spans="1:1" ht="21">
      <c r="A688" s="354"/>
    </row>
    <row r="689" spans="1:1" ht="21">
      <c r="A689" s="354"/>
    </row>
    <row r="690" spans="1:1" ht="21">
      <c r="A690" s="354"/>
    </row>
    <row r="691" spans="1:1" ht="21">
      <c r="A691" s="354"/>
    </row>
    <row r="692" spans="1:1" ht="21">
      <c r="A692" s="354"/>
    </row>
    <row r="693" spans="1:1" ht="21">
      <c r="A693" s="354"/>
    </row>
    <row r="694" spans="1:1" ht="21">
      <c r="A694" s="354"/>
    </row>
    <row r="695" spans="1:1" ht="21">
      <c r="A695" s="354"/>
    </row>
    <row r="696" spans="1:1" ht="21">
      <c r="A696" s="354"/>
    </row>
    <row r="697" spans="1:1" ht="21">
      <c r="A697" s="354"/>
    </row>
    <row r="698" spans="1:1" ht="21">
      <c r="A698" s="354"/>
    </row>
    <row r="699" spans="1:1" ht="21">
      <c r="A699" s="354"/>
    </row>
    <row r="700" spans="1:1" ht="21">
      <c r="A700" s="354"/>
    </row>
    <row r="701" spans="1:1" ht="21">
      <c r="A701" s="354"/>
    </row>
    <row r="702" spans="1:1" ht="21">
      <c r="A702" s="354"/>
    </row>
    <row r="703" spans="1:1" ht="21">
      <c r="A703" s="354"/>
    </row>
    <row r="704" spans="1:1" ht="21">
      <c r="A704" s="354"/>
    </row>
    <row r="705" spans="1:1" ht="21">
      <c r="A705" s="354"/>
    </row>
    <row r="706" spans="1:1" ht="21">
      <c r="A706" s="354"/>
    </row>
    <row r="707" spans="1:1" ht="21">
      <c r="A707" s="354"/>
    </row>
    <row r="708" spans="1:1" ht="21">
      <c r="A708" s="354"/>
    </row>
    <row r="709" spans="1:1" ht="21">
      <c r="A709" s="354"/>
    </row>
    <row r="710" spans="1:1" ht="21">
      <c r="A710" s="354"/>
    </row>
    <row r="711" spans="1:1" ht="21">
      <c r="A711" s="354"/>
    </row>
    <row r="712" spans="1:1" ht="21">
      <c r="A712" s="354"/>
    </row>
    <row r="713" spans="1:1" ht="21">
      <c r="A713" s="354"/>
    </row>
    <row r="714" spans="1:1" ht="21">
      <c r="A714" s="354"/>
    </row>
    <row r="715" spans="1:1" ht="21">
      <c r="A715" s="354"/>
    </row>
    <row r="716" spans="1:1" ht="21">
      <c r="A716" s="354"/>
    </row>
    <row r="717" spans="1:1" ht="21">
      <c r="A717" s="354"/>
    </row>
    <row r="718" spans="1:1" ht="21">
      <c r="A718" s="354"/>
    </row>
    <row r="719" spans="1:1" ht="21">
      <c r="A719" s="354"/>
    </row>
    <row r="720" spans="1:1" ht="21">
      <c r="A720" s="354"/>
    </row>
    <row r="721" spans="1:1" ht="21">
      <c r="A721" s="354"/>
    </row>
    <row r="722" spans="1:1" ht="21">
      <c r="A722" s="354"/>
    </row>
    <row r="723" spans="1:1" ht="21">
      <c r="A723" s="354"/>
    </row>
    <row r="724" spans="1:1" ht="21">
      <c r="A724" s="354"/>
    </row>
    <row r="725" spans="1:1" ht="21">
      <c r="A725" s="354"/>
    </row>
    <row r="726" spans="1:1" ht="21">
      <c r="A726" s="354"/>
    </row>
    <row r="727" spans="1:1" ht="21">
      <c r="A727" s="354"/>
    </row>
    <row r="728" spans="1:1" ht="21">
      <c r="A728" s="354"/>
    </row>
    <row r="729" spans="1:1" ht="21">
      <c r="A729" s="354"/>
    </row>
    <row r="730" spans="1:1" ht="21">
      <c r="A730" s="354"/>
    </row>
    <row r="731" spans="1:1" ht="21">
      <c r="A731" s="354"/>
    </row>
    <row r="732" spans="1:1" ht="21">
      <c r="A732" s="354"/>
    </row>
    <row r="733" spans="1:1" ht="21">
      <c r="A733" s="354"/>
    </row>
    <row r="734" spans="1:1" ht="21">
      <c r="A734" s="354"/>
    </row>
    <row r="735" spans="1:1" ht="21">
      <c r="A735" s="354"/>
    </row>
    <row r="736" spans="1:1" ht="21">
      <c r="A736" s="354"/>
    </row>
    <row r="737" spans="1:1" ht="21">
      <c r="A737" s="354"/>
    </row>
    <row r="738" spans="1:1" ht="21">
      <c r="A738" s="354"/>
    </row>
    <row r="739" spans="1:1" ht="21">
      <c r="A739" s="354"/>
    </row>
    <row r="740" spans="1:1" ht="21">
      <c r="A740" s="354"/>
    </row>
    <row r="741" spans="1:1" ht="21">
      <c r="A741" s="354"/>
    </row>
    <row r="742" spans="1:1" ht="21">
      <c r="A742" s="354"/>
    </row>
    <row r="743" spans="1:1" ht="21">
      <c r="A743" s="354"/>
    </row>
    <row r="744" spans="1:1" ht="21">
      <c r="A744" s="354"/>
    </row>
    <row r="745" spans="1:1" ht="21">
      <c r="A745" s="354"/>
    </row>
    <row r="746" spans="1:1" ht="21">
      <c r="A746" s="354"/>
    </row>
    <row r="747" spans="1:1" ht="21">
      <c r="A747" s="354"/>
    </row>
    <row r="748" spans="1:1" ht="21">
      <c r="A748" s="354"/>
    </row>
    <row r="749" spans="1:1" ht="21">
      <c r="A749" s="354"/>
    </row>
    <row r="750" spans="1:1" ht="21">
      <c r="A750" s="354"/>
    </row>
    <row r="751" spans="1:1" ht="21">
      <c r="A751" s="354"/>
    </row>
    <row r="752" spans="1:1" ht="21">
      <c r="A752" s="354"/>
    </row>
    <row r="753" spans="1:1" ht="21">
      <c r="A753" s="354"/>
    </row>
    <row r="754" spans="1:1" ht="21">
      <c r="A754" s="354"/>
    </row>
    <row r="755" spans="1:1" ht="21">
      <c r="A755" s="354"/>
    </row>
    <row r="756" spans="1:1" ht="21">
      <c r="A756" s="354"/>
    </row>
    <row r="757" spans="1:1" ht="21">
      <c r="A757" s="354"/>
    </row>
    <row r="758" spans="1:1" ht="21">
      <c r="A758" s="354"/>
    </row>
    <row r="759" spans="1:1" ht="21">
      <c r="A759" s="354"/>
    </row>
    <row r="760" spans="1:1" ht="21">
      <c r="A760" s="354"/>
    </row>
    <row r="761" spans="1:1" ht="21">
      <c r="A761" s="354"/>
    </row>
    <row r="762" spans="1:1" ht="21">
      <c r="A762" s="354"/>
    </row>
    <row r="763" spans="1:1" ht="21">
      <c r="A763" s="354"/>
    </row>
    <row r="764" spans="1:1" ht="21">
      <c r="A764" s="354"/>
    </row>
    <row r="765" spans="1:1" ht="21">
      <c r="A765" s="354"/>
    </row>
    <row r="766" spans="1:1" ht="21">
      <c r="A766" s="354"/>
    </row>
    <row r="767" spans="1:1" ht="21">
      <c r="A767" s="354"/>
    </row>
    <row r="768" spans="1:1" ht="21">
      <c r="A768" s="354"/>
    </row>
    <row r="769" spans="1:1" ht="21">
      <c r="A769" s="354"/>
    </row>
    <row r="770" spans="1:1" ht="21">
      <c r="A770" s="354"/>
    </row>
    <row r="771" spans="1:1" ht="21">
      <c r="A771" s="354"/>
    </row>
    <row r="772" spans="1:1" ht="21">
      <c r="A772" s="354"/>
    </row>
    <row r="773" spans="1:1" ht="21">
      <c r="A773" s="354"/>
    </row>
    <row r="774" spans="1:1" ht="21">
      <c r="A774" s="354"/>
    </row>
    <row r="775" spans="1:1" ht="21">
      <c r="A775" s="354"/>
    </row>
    <row r="776" spans="1:1" ht="21">
      <c r="A776" s="354"/>
    </row>
    <row r="777" spans="1:1" ht="21">
      <c r="A777" s="354"/>
    </row>
    <row r="778" spans="1:1" ht="21">
      <c r="A778" s="354"/>
    </row>
    <row r="779" spans="1:1" ht="21">
      <c r="A779" s="354"/>
    </row>
    <row r="780" spans="1:1" ht="21">
      <c r="A780" s="354"/>
    </row>
    <row r="781" spans="1:1" ht="21">
      <c r="A781" s="354"/>
    </row>
    <row r="782" spans="1:1" ht="21">
      <c r="A782" s="354"/>
    </row>
    <row r="783" spans="1:1" ht="21">
      <c r="A783" s="354"/>
    </row>
    <row r="784" spans="1:1" ht="21">
      <c r="A784" s="354"/>
    </row>
    <row r="785" spans="1:1" ht="21">
      <c r="A785" s="354"/>
    </row>
    <row r="786" spans="1:1" ht="21">
      <c r="A786" s="354"/>
    </row>
    <row r="787" spans="1:1" ht="21">
      <c r="A787" s="354"/>
    </row>
    <row r="788" spans="1:1" ht="21">
      <c r="A788" s="354"/>
    </row>
    <row r="789" spans="1:1" ht="21">
      <c r="A789" s="354"/>
    </row>
    <row r="790" spans="1:1" ht="21">
      <c r="A790" s="354"/>
    </row>
    <row r="791" spans="1:1" ht="21">
      <c r="A791" s="354"/>
    </row>
    <row r="792" spans="1:1" ht="21">
      <c r="A792" s="354"/>
    </row>
    <row r="793" spans="1:1" ht="21">
      <c r="A793" s="354"/>
    </row>
    <row r="794" spans="1:1" ht="21">
      <c r="A794" s="354"/>
    </row>
    <row r="795" spans="1:1" ht="21">
      <c r="A795" s="354"/>
    </row>
    <row r="796" spans="1:1" ht="21">
      <c r="A796" s="354"/>
    </row>
    <row r="797" spans="1:1" ht="21">
      <c r="A797" s="354"/>
    </row>
    <row r="798" spans="1:1" ht="21">
      <c r="A798" s="354"/>
    </row>
    <row r="799" spans="1:1" ht="21">
      <c r="A799" s="354"/>
    </row>
    <row r="800" spans="1:1" ht="21">
      <c r="A800" s="354"/>
    </row>
    <row r="801" spans="1:1" ht="21">
      <c r="A801" s="354"/>
    </row>
    <row r="802" spans="1:1" ht="21">
      <c r="A802" s="354"/>
    </row>
    <row r="803" spans="1:1" ht="21">
      <c r="A803" s="354"/>
    </row>
    <row r="804" spans="1:1" ht="21">
      <c r="A804" s="354"/>
    </row>
    <row r="805" spans="1:1" ht="21">
      <c r="A805" s="354"/>
    </row>
    <row r="806" spans="1:1" ht="21">
      <c r="A806" s="354"/>
    </row>
    <row r="807" spans="1:1" ht="21">
      <c r="A807" s="354"/>
    </row>
    <row r="808" spans="1:1" ht="21">
      <c r="A808" s="354"/>
    </row>
    <row r="809" spans="1:1" ht="21">
      <c r="A809" s="354"/>
    </row>
    <row r="810" spans="1:1" ht="21">
      <c r="A810" s="354"/>
    </row>
    <row r="811" spans="1:1" ht="21">
      <c r="A811" s="354"/>
    </row>
    <row r="812" spans="1:1" ht="21">
      <c r="A812" s="354"/>
    </row>
    <row r="813" spans="1:1" ht="21">
      <c r="A813" s="354"/>
    </row>
    <row r="814" spans="1:1" ht="21">
      <c r="A814" s="354"/>
    </row>
    <row r="815" spans="1:1" ht="21">
      <c r="A815" s="354"/>
    </row>
    <row r="816" spans="1:1" ht="21">
      <c r="A816" s="354"/>
    </row>
    <row r="817" spans="1:1" ht="21">
      <c r="A817" s="354"/>
    </row>
    <row r="818" spans="1:1" ht="21">
      <c r="A818" s="354"/>
    </row>
    <row r="819" spans="1:1" ht="21">
      <c r="A819" s="354"/>
    </row>
    <row r="820" spans="1:1" ht="21">
      <c r="A820" s="354"/>
    </row>
    <row r="821" spans="1:1" ht="21">
      <c r="A821" s="354"/>
    </row>
    <row r="822" spans="1:1" ht="21">
      <c r="A822" s="354"/>
    </row>
    <row r="823" spans="1:1" ht="21">
      <c r="A823" s="354"/>
    </row>
    <row r="824" spans="1:1" ht="21">
      <c r="A824" s="354"/>
    </row>
    <row r="825" spans="1:1" ht="21">
      <c r="A825" s="354"/>
    </row>
    <row r="826" spans="1:1" ht="21">
      <c r="A826" s="354"/>
    </row>
    <row r="827" spans="1:1" ht="21">
      <c r="A827" s="354"/>
    </row>
    <row r="828" spans="1:1" ht="21">
      <c r="A828" s="354"/>
    </row>
    <row r="829" spans="1:1" ht="21">
      <c r="A829" s="354"/>
    </row>
    <row r="830" spans="1:1" ht="21">
      <c r="A830" s="354"/>
    </row>
    <row r="831" spans="1:1" ht="21">
      <c r="A831" s="354"/>
    </row>
    <row r="832" spans="1:1" ht="21">
      <c r="A832" s="354"/>
    </row>
    <row r="833" spans="1:1" ht="21">
      <c r="A833" s="354"/>
    </row>
    <row r="834" spans="1:1" ht="21">
      <c r="A834" s="354"/>
    </row>
    <row r="835" spans="1:1" ht="21">
      <c r="A835" s="354"/>
    </row>
    <row r="836" spans="1:1" ht="21">
      <c r="A836" s="354"/>
    </row>
    <row r="837" spans="1:1" ht="21">
      <c r="A837" s="354"/>
    </row>
    <row r="838" spans="1:1" ht="21">
      <c r="A838" s="354"/>
    </row>
    <row r="839" spans="1:1" ht="21">
      <c r="A839" s="354"/>
    </row>
    <row r="840" spans="1:1" ht="21">
      <c r="A840" s="354"/>
    </row>
    <row r="841" spans="1:1" ht="21">
      <c r="A841" s="354"/>
    </row>
    <row r="842" spans="1:1" ht="21">
      <c r="A842" s="354"/>
    </row>
    <row r="843" spans="1:1" ht="21">
      <c r="A843" s="354"/>
    </row>
    <row r="844" spans="1:1" ht="21">
      <c r="A844" s="354"/>
    </row>
    <row r="845" spans="1:1" ht="21.75" thickBot="1">
      <c r="A845" s="354"/>
    </row>
  </sheetData>
  <mergeCells count="8">
    <mergeCell ref="A25:B26"/>
    <mergeCell ref="E25:E26"/>
    <mergeCell ref="F25:F26"/>
    <mergeCell ref="A1:B3"/>
    <mergeCell ref="D1:E1"/>
    <mergeCell ref="D2:E2"/>
    <mergeCell ref="D3:F3"/>
    <mergeCell ref="A5:A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rightToLeft="1" zoomScaleNormal="100" workbookViewId="0">
      <pane ySplit="3" topLeftCell="A57" activePane="bottomLeft" state="frozen"/>
      <selection pane="bottomLeft" sqref="A1:B2"/>
    </sheetView>
  </sheetViews>
  <sheetFormatPr defaultColWidth="0" defaultRowHeight="15" zeroHeight="1"/>
  <cols>
    <col min="1" max="2" width="10.7109375" style="27" customWidth="1"/>
    <col min="3" max="3" width="120.7109375" style="27" customWidth="1"/>
    <col min="4" max="5" width="10.7109375" style="27" customWidth="1"/>
    <col min="6" max="6" width="50.7109375" style="27" customWidth="1"/>
    <col min="7" max="16384" width="9.140625" style="27" hidden="1"/>
  </cols>
  <sheetData>
    <row r="1" spans="1:6" s="25" customFormat="1" ht="60.75" customHeight="1">
      <c r="A1" s="710"/>
      <c r="B1" s="710"/>
      <c r="C1" s="61" t="s">
        <v>923</v>
      </c>
      <c r="D1" s="711" t="s">
        <v>785</v>
      </c>
      <c r="E1" s="711"/>
      <c r="F1" s="58">
        <f>'شناسنامه بازدید'!D3</f>
        <v>0</v>
      </c>
    </row>
    <row r="2" spans="1:6" s="25" customFormat="1" ht="50.1" customHeight="1">
      <c r="A2" s="710"/>
      <c r="B2" s="710"/>
      <c r="C2" s="63" t="str">
        <f>"نام ارزیاب / ارزیابان:       "&amp;'شناسنامه بازدید'!C17</f>
        <v xml:space="preserve">نام ارزیاب / ارزیابان:       </v>
      </c>
      <c r="D2" s="711" t="s">
        <v>357</v>
      </c>
      <c r="E2" s="711"/>
      <c r="F2" s="58">
        <f>'شناسنامه بازدید'!B3</f>
        <v>0</v>
      </c>
    </row>
    <row r="3" spans="1:6" ht="50.1" customHeight="1">
      <c r="A3" s="64" t="s">
        <v>0</v>
      </c>
      <c r="B3" s="64" t="s">
        <v>1</v>
      </c>
      <c r="C3" s="64" t="s">
        <v>2</v>
      </c>
      <c r="D3" s="65" t="s">
        <v>934</v>
      </c>
      <c r="E3" s="58" t="s">
        <v>3</v>
      </c>
      <c r="F3" s="66" t="s">
        <v>786</v>
      </c>
    </row>
    <row r="4" spans="1:6" ht="25.5" customHeight="1">
      <c r="A4" s="914" t="s">
        <v>114</v>
      </c>
      <c r="B4" s="42">
        <v>1</v>
      </c>
      <c r="C4" s="30" t="s">
        <v>928</v>
      </c>
      <c r="D4" s="920">
        <v>2</v>
      </c>
      <c r="E4" s="919"/>
      <c r="F4" s="917"/>
    </row>
    <row r="5" spans="1:6" ht="24.95" customHeight="1">
      <c r="A5" s="915"/>
      <c r="B5" s="780" t="s">
        <v>115</v>
      </c>
      <c r="C5" s="781"/>
      <c r="D5" s="920"/>
      <c r="E5" s="919"/>
      <c r="F5" s="918"/>
    </row>
    <row r="6" spans="1:6" ht="25.5" customHeight="1">
      <c r="A6" s="915"/>
      <c r="B6" s="42">
        <v>2</v>
      </c>
      <c r="C6" s="30" t="s">
        <v>116</v>
      </c>
      <c r="D6" s="920">
        <v>4</v>
      </c>
      <c r="E6" s="919"/>
      <c r="F6" s="917"/>
    </row>
    <row r="7" spans="1:6" ht="24.95" customHeight="1">
      <c r="A7" s="915"/>
      <c r="B7" s="780" t="s">
        <v>117</v>
      </c>
      <c r="C7" s="781"/>
      <c r="D7" s="920"/>
      <c r="E7" s="919"/>
      <c r="F7" s="918"/>
    </row>
    <row r="8" spans="1:6" ht="42">
      <c r="A8" s="915"/>
      <c r="B8" s="42">
        <v>3</v>
      </c>
      <c r="C8" s="30" t="s">
        <v>620</v>
      </c>
      <c r="D8" s="920">
        <v>5</v>
      </c>
      <c r="E8" s="919"/>
      <c r="F8" s="917"/>
    </row>
    <row r="9" spans="1:6" ht="24.95" customHeight="1">
      <c r="A9" s="915"/>
      <c r="B9" s="780" t="s">
        <v>621</v>
      </c>
      <c r="C9" s="781"/>
      <c r="D9" s="920"/>
      <c r="E9" s="919"/>
      <c r="F9" s="918"/>
    </row>
    <row r="10" spans="1:6" ht="42">
      <c r="A10" s="915"/>
      <c r="B10" s="42">
        <v>4</v>
      </c>
      <c r="C10" s="30" t="s">
        <v>929</v>
      </c>
      <c r="D10" s="920">
        <v>5</v>
      </c>
      <c r="E10" s="919"/>
      <c r="F10" s="917"/>
    </row>
    <row r="11" spans="1:6" ht="24.95" customHeight="1">
      <c r="A11" s="915"/>
      <c r="B11" s="780" t="s">
        <v>118</v>
      </c>
      <c r="C11" s="781"/>
      <c r="D11" s="920"/>
      <c r="E11" s="919"/>
      <c r="F11" s="918"/>
    </row>
    <row r="12" spans="1:6" ht="25.5" customHeight="1">
      <c r="A12" s="915"/>
      <c r="B12" s="42">
        <v>5</v>
      </c>
      <c r="C12" s="30" t="s">
        <v>924</v>
      </c>
      <c r="D12" s="920">
        <v>5</v>
      </c>
      <c r="E12" s="919"/>
      <c r="F12" s="917"/>
    </row>
    <row r="13" spans="1:6" ht="24.95" customHeight="1">
      <c r="A13" s="915"/>
      <c r="B13" s="780" t="s">
        <v>117</v>
      </c>
      <c r="C13" s="781"/>
      <c r="D13" s="920"/>
      <c r="E13" s="919"/>
      <c r="F13" s="918"/>
    </row>
    <row r="14" spans="1:6" ht="42">
      <c r="A14" s="915"/>
      <c r="B14" s="42">
        <v>6</v>
      </c>
      <c r="C14" s="30" t="s">
        <v>119</v>
      </c>
      <c r="D14" s="920">
        <v>3</v>
      </c>
      <c r="E14" s="919"/>
      <c r="F14" s="917"/>
    </row>
    <row r="15" spans="1:6" ht="24.95" customHeight="1">
      <c r="A15" s="915"/>
      <c r="B15" s="780" t="s">
        <v>117</v>
      </c>
      <c r="C15" s="781"/>
      <c r="D15" s="920"/>
      <c r="E15" s="919"/>
      <c r="F15" s="918"/>
    </row>
    <row r="16" spans="1:6" ht="25.5" customHeight="1">
      <c r="A16" s="915"/>
      <c r="B16" s="42">
        <v>7</v>
      </c>
      <c r="C16" s="30" t="s">
        <v>120</v>
      </c>
      <c r="D16" s="920">
        <v>3</v>
      </c>
      <c r="E16" s="919"/>
      <c r="F16" s="917"/>
    </row>
    <row r="17" spans="1:6" ht="24.95" customHeight="1">
      <c r="A17" s="915"/>
      <c r="B17" s="780" t="s">
        <v>117</v>
      </c>
      <c r="C17" s="781"/>
      <c r="D17" s="920"/>
      <c r="E17" s="919"/>
      <c r="F17" s="918"/>
    </row>
    <row r="18" spans="1:6" ht="42">
      <c r="A18" s="915"/>
      <c r="B18" s="42">
        <v>8</v>
      </c>
      <c r="C18" s="30" t="s">
        <v>121</v>
      </c>
      <c r="D18" s="920">
        <v>5</v>
      </c>
      <c r="E18" s="919"/>
      <c r="F18" s="917"/>
    </row>
    <row r="19" spans="1:6" ht="24.95" customHeight="1">
      <c r="A19" s="915"/>
      <c r="B19" s="780" t="s">
        <v>117</v>
      </c>
      <c r="C19" s="781"/>
      <c r="D19" s="920"/>
      <c r="E19" s="919"/>
      <c r="F19" s="918"/>
    </row>
    <row r="20" spans="1:6" ht="25.5" customHeight="1">
      <c r="A20" s="915"/>
      <c r="B20" s="42">
        <v>9</v>
      </c>
      <c r="C20" s="30" t="s">
        <v>122</v>
      </c>
      <c r="D20" s="920">
        <v>2</v>
      </c>
      <c r="E20" s="919"/>
      <c r="F20" s="917"/>
    </row>
    <row r="21" spans="1:6" ht="24.95" customHeight="1">
      <c r="A21" s="915"/>
      <c r="B21" s="780" t="s">
        <v>123</v>
      </c>
      <c r="C21" s="781"/>
      <c r="D21" s="920"/>
      <c r="E21" s="919"/>
      <c r="F21" s="918"/>
    </row>
    <row r="22" spans="1:6" ht="25.5" customHeight="1">
      <c r="A22" s="915"/>
      <c r="B22" s="42">
        <v>10</v>
      </c>
      <c r="C22" s="30" t="s">
        <v>124</v>
      </c>
      <c r="D22" s="920">
        <v>2</v>
      </c>
      <c r="E22" s="919"/>
      <c r="F22" s="917"/>
    </row>
    <row r="23" spans="1:6" ht="24.95" customHeight="1">
      <c r="A23" s="915"/>
      <c r="B23" s="780" t="s">
        <v>125</v>
      </c>
      <c r="C23" s="781"/>
      <c r="D23" s="920"/>
      <c r="E23" s="919"/>
      <c r="F23" s="918"/>
    </row>
    <row r="24" spans="1:6" ht="25.5" customHeight="1">
      <c r="A24" s="915"/>
      <c r="B24" s="42">
        <v>11</v>
      </c>
      <c r="C24" s="30" t="s">
        <v>926</v>
      </c>
      <c r="D24" s="920">
        <v>5</v>
      </c>
      <c r="E24" s="919"/>
      <c r="F24" s="917"/>
    </row>
    <row r="25" spans="1:6" ht="24.95" customHeight="1">
      <c r="A25" s="916"/>
      <c r="B25" s="780" t="s">
        <v>126</v>
      </c>
      <c r="C25" s="781"/>
      <c r="D25" s="920"/>
      <c r="E25" s="919"/>
      <c r="F25" s="918"/>
    </row>
    <row r="26" spans="1:6" ht="25.5" customHeight="1">
      <c r="A26" s="921" t="s">
        <v>127</v>
      </c>
      <c r="B26" s="42">
        <v>12</v>
      </c>
      <c r="C26" s="30" t="s">
        <v>622</v>
      </c>
      <c r="D26" s="920">
        <v>3</v>
      </c>
      <c r="E26" s="919"/>
      <c r="F26" s="917"/>
    </row>
    <row r="27" spans="1:6" ht="24.95" customHeight="1">
      <c r="A27" s="922"/>
      <c r="B27" s="780" t="s">
        <v>623</v>
      </c>
      <c r="C27" s="781"/>
      <c r="D27" s="920"/>
      <c r="E27" s="919"/>
      <c r="F27" s="918"/>
    </row>
    <row r="28" spans="1:6" ht="42">
      <c r="A28" s="922"/>
      <c r="B28" s="42">
        <v>13</v>
      </c>
      <c r="C28" s="30" t="s">
        <v>925</v>
      </c>
      <c r="D28" s="920">
        <v>3</v>
      </c>
      <c r="E28" s="919"/>
      <c r="F28" s="917"/>
    </row>
    <row r="29" spans="1:6" ht="24.95" customHeight="1">
      <c r="A29" s="922"/>
      <c r="B29" s="780" t="s">
        <v>128</v>
      </c>
      <c r="C29" s="781"/>
      <c r="D29" s="920"/>
      <c r="E29" s="919"/>
      <c r="F29" s="918"/>
    </row>
    <row r="30" spans="1:6" ht="25.5" customHeight="1">
      <c r="A30" s="922"/>
      <c r="B30" s="42">
        <v>14</v>
      </c>
      <c r="C30" s="30" t="s">
        <v>129</v>
      </c>
      <c r="D30" s="920">
        <v>2</v>
      </c>
      <c r="E30" s="919"/>
      <c r="F30" s="917"/>
    </row>
    <row r="31" spans="1:6" ht="24.95" customHeight="1">
      <c r="A31" s="922"/>
      <c r="B31" s="780" t="s">
        <v>128</v>
      </c>
      <c r="C31" s="781"/>
      <c r="D31" s="920"/>
      <c r="E31" s="919"/>
      <c r="F31" s="918"/>
    </row>
    <row r="32" spans="1:6" ht="25.5" customHeight="1">
      <c r="A32" s="922"/>
      <c r="B32" s="42">
        <v>15</v>
      </c>
      <c r="C32" s="30" t="s">
        <v>130</v>
      </c>
      <c r="D32" s="920">
        <v>4</v>
      </c>
      <c r="E32" s="919"/>
      <c r="F32" s="917"/>
    </row>
    <row r="33" spans="1:6" ht="24.95" customHeight="1">
      <c r="A33" s="922"/>
      <c r="B33" s="780" t="s">
        <v>131</v>
      </c>
      <c r="C33" s="781"/>
      <c r="D33" s="920"/>
      <c r="E33" s="919"/>
      <c r="F33" s="918"/>
    </row>
    <row r="34" spans="1:6" ht="42">
      <c r="A34" s="922"/>
      <c r="B34" s="42">
        <v>16</v>
      </c>
      <c r="C34" s="30" t="s">
        <v>132</v>
      </c>
      <c r="D34" s="920">
        <v>2</v>
      </c>
      <c r="E34" s="919"/>
      <c r="F34" s="917"/>
    </row>
    <row r="35" spans="1:6" ht="24.95" customHeight="1">
      <c r="A35" s="922"/>
      <c r="B35" s="780" t="s">
        <v>133</v>
      </c>
      <c r="C35" s="781"/>
      <c r="D35" s="920"/>
      <c r="E35" s="919"/>
      <c r="F35" s="918"/>
    </row>
    <row r="36" spans="1:6" ht="42">
      <c r="A36" s="922"/>
      <c r="B36" s="42">
        <v>17</v>
      </c>
      <c r="C36" s="30" t="s">
        <v>927</v>
      </c>
      <c r="D36" s="920">
        <v>4</v>
      </c>
      <c r="E36" s="919"/>
      <c r="F36" s="917"/>
    </row>
    <row r="37" spans="1:6" ht="24.95" customHeight="1">
      <c r="A37" s="922"/>
      <c r="B37" s="780" t="s">
        <v>134</v>
      </c>
      <c r="C37" s="781"/>
      <c r="D37" s="920"/>
      <c r="E37" s="919"/>
      <c r="F37" s="918"/>
    </row>
    <row r="38" spans="1:6" ht="25.5" customHeight="1">
      <c r="A38" s="922"/>
      <c r="B38" s="42">
        <v>18</v>
      </c>
      <c r="C38" s="30" t="s">
        <v>135</v>
      </c>
      <c r="D38" s="920">
        <v>5</v>
      </c>
      <c r="E38" s="919"/>
      <c r="F38" s="917"/>
    </row>
    <row r="39" spans="1:6" ht="24.95" customHeight="1">
      <c r="A39" s="922"/>
      <c r="B39" s="780" t="s">
        <v>136</v>
      </c>
      <c r="C39" s="781"/>
      <c r="D39" s="920"/>
      <c r="E39" s="919"/>
      <c r="F39" s="918"/>
    </row>
    <row r="40" spans="1:6" ht="42">
      <c r="A40" s="922"/>
      <c r="B40" s="42">
        <v>19</v>
      </c>
      <c r="C40" s="30" t="s">
        <v>624</v>
      </c>
      <c r="D40" s="920">
        <v>4</v>
      </c>
      <c r="E40" s="919"/>
      <c r="F40" s="917"/>
    </row>
    <row r="41" spans="1:6" ht="24.95" customHeight="1">
      <c r="A41" s="922"/>
      <c r="B41" s="780" t="s">
        <v>137</v>
      </c>
      <c r="C41" s="781"/>
      <c r="D41" s="920"/>
      <c r="E41" s="919"/>
      <c r="F41" s="918"/>
    </row>
    <row r="42" spans="1:6" ht="25.5" customHeight="1">
      <c r="A42" s="922"/>
      <c r="B42" s="42">
        <v>20</v>
      </c>
      <c r="C42" s="30" t="s">
        <v>138</v>
      </c>
      <c r="D42" s="920">
        <v>5</v>
      </c>
      <c r="E42" s="919"/>
      <c r="F42" s="917"/>
    </row>
    <row r="43" spans="1:6" ht="24.95" customHeight="1">
      <c r="A43" s="922"/>
      <c r="B43" s="780" t="s">
        <v>10</v>
      </c>
      <c r="C43" s="781"/>
      <c r="D43" s="920"/>
      <c r="E43" s="919"/>
      <c r="F43" s="918"/>
    </row>
    <row r="44" spans="1:6" ht="42">
      <c r="A44" s="922"/>
      <c r="B44" s="42">
        <v>21</v>
      </c>
      <c r="C44" s="30" t="s">
        <v>139</v>
      </c>
      <c r="D44" s="920">
        <v>2</v>
      </c>
      <c r="E44" s="919"/>
      <c r="F44" s="917"/>
    </row>
    <row r="45" spans="1:6" ht="24.95" customHeight="1">
      <c r="A45" s="922"/>
      <c r="B45" s="780" t="s">
        <v>140</v>
      </c>
      <c r="C45" s="781"/>
      <c r="D45" s="920"/>
      <c r="E45" s="919"/>
      <c r="F45" s="918"/>
    </row>
    <row r="46" spans="1:6" ht="42">
      <c r="A46" s="922"/>
      <c r="B46" s="42">
        <v>22</v>
      </c>
      <c r="C46" s="30" t="s">
        <v>141</v>
      </c>
      <c r="D46" s="920">
        <v>5</v>
      </c>
      <c r="E46" s="924"/>
      <c r="F46" s="917"/>
    </row>
    <row r="47" spans="1:6" ht="24.95" customHeight="1">
      <c r="A47" s="923"/>
      <c r="B47" s="780" t="s">
        <v>142</v>
      </c>
      <c r="C47" s="781"/>
      <c r="D47" s="920"/>
      <c r="E47" s="924"/>
      <c r="F47" s="918"/>
    </row>
    <row r="48" spans="1:6" ht="25.5" customHeight="1">
      <c r="A48" s="921" t="s">
        <v>143</v>
      </c>
      <c r="B48" s="42">
        <v>23</v>
      </c>
      <c r="C48" s="30" t="s">
        <v>144</v>
      </c>
      <c r="D48" s="920">
        <v>2</v>
      </c>
      <c r="E48" s="919"/>
      <c r="F48" s="917"/>
    </row>
    <row r="49" spans="1:6" ht="24.95" customHeight="1">
      <c r="A49" s="922"/>
      <c r="B49" s="780" t="s">
        <v>145</v>
      </c>
      <c r="C49" s="781"/>
      <c r="D49" s="920"/>
      <c r="E49" s="919"/>
      <c r="F49" s="918"/>
    </row>
    <row r="50" spans="1:6" ht="25.5" customHeight="1">
      <c r="A50" s="922"/>
      <c r="B50" s="42">
        <v>24</v>
      </c>
      <c r="C50" s="30" t="s">
        <v>146</v>
      </c>
      <c r="D50" s="920">
        <v>5</v>
      </c>
      <c r="E50" s="919"/>
      <c r="F50" s="917"/>
    </row>
    <row r="51" spans="1:6" ht="24.95" customHeight="1">
      <c r="A51" s="922"/>
      <c r="B51" s="780" t="s">
        <v>147</v>
      </c>
      <c r="C51" s="781"/>
      <c r="D51" s="920"/>
      <c r="E51" s="919"/>
      <c r="F51" s="918"/>
    </row>
    <row r="52" spans="1:6" ht="25.5" customHeight="1">
      <c r="A52" s="922"/>
      <c r="B52" s="42">
        <v>25</v>
      </c>
      <c r="C52" s="30" t="s">
        <v>148</v>
      </c>
      <c r="D52" s="920">
        <v>3</v>
      </c>
      <c r="E52" s="919"/>
      <c r="F52" s="917"/>
    </row>
    <row r="53" spans="1:6" ht="24.95" customHeight="1">
      <c r="A53" s="922"/>
      <c r="B53" s="780" t="s">
        <v>149</v>
      </c>
      <c r="C53" s="781"/>
      <c r="D53" s="920"/>
      <c r="E53" s="919"/>
      <c r="F53" s="918"/>
    </row>
    <row r="54" spans="1:6" ht="25.5" customHeight="1">
      <c r="A54" s="922"/>
      <c r="B54" s="42">
        <v>26</v>
      </c>
      <c r="C54" s="30" t="s">
        <v>150</v>
      </c>
      <c r="D54" s="920">
        <v>5</v>
      </c>
      <c r="E54" s="919"/>
      <c r="F54" s="917"/>
    </row>
    <row r="55" spans="1:6" ht="24.95" customHeight="1">
      <c r="A55" s="922"/>
      <c r="B55" s="780" t="s">
        <v>149</v>
      </c>
      <c r="C55" s="781"/>
      <c r="D55" s="920"/>
      <c r="E55" s="919"/>
      <c r="F55" s="918"/>
    </row>
    <row r="56" spans="1:6" ht="42">
      <c r="A56" s="922"/>
      <c r="B56" s="42">
        <v>27</v>
      </c>
      <c r="C56" s="30" t="s">
        <v>151</v>
      </c>
      <c r="D56" s="920">
        <v>5</v>
      </c>
      <c r="E56" s="919"/>
      <c r="F56" s="917"/>
    </row>
    <row r="57" spans="1:6" ht="24.95" customHeight="1">
      <c r="A57" s="923"/>
      <c r="B57" s="780" t="s">
        <v>149</v>
      </c>
      <c r="C57" s="781"/>
      <c r="D57" s="920"/>
      <c r="E57" s="919"/>
      <c r="F57" s="918"/>
    </row>
    <row r="58" spans="1:6" s="25" customFormat="1" ht="24.95" customHeight="1">
      <c r="A58" s="765" t="s">
        <v>4</v>
      </c>
      <c r="B58" s="766"/>
      <c r="C58" s="26" t="s">
        <v>5</v>
      </c>
      <c r="D58" s="29">
        <f>SUM(D4:D57)</f>
        <v>100</v>
      </c>
      <c r="E58" s="769" t="s">
        <v>6</v>
      </c>
      <c r="F58" s="771">
        <f>D59/D58*100</f>
        <v>0</v>
      </c>
    </row>
    <row r="59" spans="1:6" s="25" customFormat="1" ht="24.95" customHeight="1">
      <c r="A59" s="767"/>
      <c r="B59" s="768"/>
      <c r="C59" s="26" t="s">
        <v>7</v>
      </c>
      <c r="D59" s="29">
        <f>SUM(E4:E57)</f>
        <v>0</v>
      </c>
      <c r="E59" s="770"/>
      <c r="F59" s="772"/>
    </row>
    <row r="60" spans="1:6" ht="300" customHeight="1">
      <c r="A60" s="809" t="s">
        <v>9</v>
      </c>
      <c r="B60" s="809"/>
      <c r="C60" s="809"/>
      <c r="D60" s="809"/>
      <c r="E60" s="809"/>
      <c r="F60" s="809"/>
    </row>
  </sheetData>
  <sheetProtection formatRows="0" selectLockedCells="1"/>
  <mergeCells count="118">
    <mergeCell ref="E8:E9"/>
    <mergeCell ref="D8:D9"/>
    <mergeCell ref="E6:E7"/>
    <mergeCell ref="D6:D7"/>
    <mergeCell ref="E4:E5"/>
    <mergeCell ref="D4:D5"/>
    <mergeCell ref="E14:E15"/>
    <mergeCell ref="D14:D15"/>
    <mergeCell ref="E12:E13"/>
    <mergeCell ref="D12:D13"/>
    <mergeCell ref="E10:E11"/>
    <mergeCell ref="D10:D11"/>
    <mergeCell ref="E24:E25"/>
    <mergeCell ref="D24:D25"/>
    <mergeCell ref="E22:E23"/>
    <mergeCell ref="D22:D23"/>
    <mergeCell ref="E32:E33"/>
    <mergeCell ref="D32:D33"/>
    <mergeCell ref="E30:E31"/>
    <mergeCell ref="D30:D31"/>
    <mergeCell ref="E28:E29"/>
    <mergeCell ref="D28:D29"/>
    <mergeCell ref="B21:C21"/>
    <mergeCell ref="B23:C23"/>
    <mergeCell ref="B5:C5"/>
    <mergeCell ref="B7:C7"/>
    <mergeCell ref="B9:C9"/>
    <mergeCell ref="B11:C11"/>
    <mergeCell ref="B13:C13"/>
    <mergeCell ref="B35:C35"/>
    <mergeCell ref="B37:C37"/>
    <mergeCell ref="B25:C25"/>
    <mergeCell ref="B27:C27"/>
    <mergeCell ref="B29:C29"/>
    <mergeCell ref="B31:C31"/>
    <mergeCell ref="B33:C33"/>
    <mergeCell ref="A60:F60"/>
    <mergeCell ref="F54:F55"/>
    <mergeCell ref="B55:C55"/>
    <mergeCell ref="F56:F57"/>
    <mergeCell ref="B57:C57"/>
    <mergeCell ref="A48:A57"/>
    <mergeCell ref="F48:F49"/>
    <mergeCell ref="B49:C49"/>
    <mergeCell ref="F50:F51"/>
    <mergeCell ref="B51:C51"/>
    <mergeCell ref="D52:D53"/>
    <mergeCell ref="E52:E53"/>
    <mergeCell ref="E54:E55"/>
    <mergeCell ref="D54:D55"/>
    <mergeCell ref="E56:E57"/>
    <mergeCell ref="D56:D57"/>
    <mergeCell ref="D48:D49"/>
    <mergeCell ref="E48:E49"/>
    <mergeCell ref="E50:E51"/>
    <mergeCell ref="D50:D51"/>
    <mergeCell ref="F52:F53"/>
    <mergeCell ref="B53:C53"/>
    <mergeCell ref="F46:F47"/>
    <mergeCell ref="B47:C47"/>
    <mergeCell ref="E44:E45"/>
    <mergeCell ref="A58:B59"/>
    <mergeCell ref="E58:E59"/>
    <mergeCell ref="F58:F59"/>
    <mergeCell ref="B43:C43"/>
    <mergeCell ref="D44:D45"/>
    <mergeCell ref="E42:E43"/>
    <mergeCell ref="D42:D43"/>
    <mergeCell ref="E46:E47"/>
    <mergeCell ref="D46:D47"/>
    <mergeCell ref="F40:F41"/>
    <mergeCell ref="A26:A47"/>
    <mergeCell ref="F26:F27"/>
    <mergeCell ref="F28:F29"/>
    <mergeCell ref="F30:F31"/>
    <mergeCell ref="F32:F33"/>
    <mergeCell ref="F34:F35"/>
    <mergeCell ref="F36:F37"/>
    <mergeCell ref="F38:F39"/>
    <mergeCell ref="B39:C39"/>
    <mergeCell ref="B41:C41"/>
    <mergeCell ref="E38:E39"/>
    <mergeCell ref="D38:D39"/>
    <mergeCell ref="E36:E37"/>
    <mergeCell ref="D36:D37"/>
    <mergeCell ref="E34:E35"/>
    <mergeCell ref="D34:D35"/>
    <mergeCell ref="E40:E41"/>
    <mergeCell ref="D40:D41"/>
    <mergeCell ref="E26:E27"/>
    <mergeCell ref="D26:D27"/>
    <mergeCell ref="F42:F43"/>
    <mergeCell ref="F44:F45"/>
    <mergeCell ref="B45:C45"/>
    <mergeCell ref="A1:B2"/>
    <mergeCell ref="D1:E1"/>
    <mergeCell ref="D2:E2"/>
    <mergeCell ref="A4:A25"/>
    <mergeCell ref="F4:F5"/>
    <mergeCell ref="F6:F7"/>
    <mergeCell ref="F8:F9"/>
    <mergeCell ref="F10:F11"/>
    <mergeCell ref="F12:F13"/>
    <mergeCell ref="F14:F15"/>
    <mergeCell ref="F16:F17"/>
    <mergeCell ref="F20:F21"/>
    <mergeCell ref="F22:F23"/>
    <mergeCell ref="F18:F19"/>
    <mergeCell ref="E20:E21"/>
    <mergeCell ref="D20:D21"/>
    <mergeCell ref="E18:E19"/>
    <mergeCell ref="D18:D19"/>
    <mergeCell ref="E16:E17"/>
    <mergeCell ref="D16:D17"/>
    <mergeCell ref="F24:F25"/>
    <mergeCell ref="B15:C15"/>
    <mergeCell ref="B17:C17"/>
    <mergeCell ref="B19:C19"/>
  </mergeCells>
  <pageMargins left="0.7" right="0.7" top="0.75" bottom="0.75" header="0.3" footer="0.3"/>
  <pageSetup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showGridLines="0" rightToLeft="1" zoomScaleNormal="100" workbookViewId="0">
      <pane ySplit="3" topLeftCell="A58" activePane="bottomLeft" state="frozen"/>
      <selection pane="bottomLeft" sqref="A1:B2"/>
    </sheetView>
  </sheetViews>
  <sheetFormatPr defaultColWidth="0" defaultRowHeight="15" zeroHeight="1"/>
  <cols>
    <col min="1" max="2" width="10.7109375" style="27" customWidth="1"/>
    <col min="3" max="3" width="126.85546875" style="27" customWidth="1"/>
    <col min="4" max="5" width="10.7109375" style="27" customWidth="1"/>
    <col min="6" max="6" width="50.7109375" style="27" customWidth="1"/>
    <col min="7" max="16384" width="9.140625" style="27" hidden="1"/>
  </cols>
  <sheetData>
    <row r="1" spans="1:6" s="25" customFormat="1" ht="50.1" customHeight="1">
      <c r="A1" s="710"/>
      <c r="B1" s="710"/>
      <c r="C1" s="61" t="s">
        <v>916</v>
      </c>
      <c r="D1" s="711" t="s">
        <v>785</v>
      </c>
      <c r="E1" s="711"/>
      <c r="F1" s="58">
        <f>'شناسنامه بازدید'!D3</f>
        <v>0</v>
      </c>
    </row>
    <row r="2" spans="1:6" s="25" customFormat="1" ht="50.1" customHeight="1">
      <c r="A2" s="710"/>
      <c r="B2" s="710"/>
      <c r="C2" s="63" t="str">
        <f>"نام ارزیاب / ارزیابان:       "&amp;'شناسنامه بازدید'!C18</f>
        <v xml:space="preserve">نام ارزیاب / ارزیابان:       </v>
      </c>
      <c r="D2" s="711" t="s">
        <v>357</v>
      </c>
      <c r="E2" s="711"/>
      <c r="F2" s="58">
        <f>'شناسنامه بازدید'!B3</f>
        <v>0</v>
      </c>
    </row>
    <row r="3" spans="1:6" ht="50.1" customHeight="1">
      <c r="A3" s="64" t="s">
        <v>0</v>
      </c>
      <c r="B3" s="64" t="s">
        <v>1</v>
      </c>
      <c r="C3" s="64" t="s">
        <v>2</v>
      </c>
      <c r="D3" s="65" t="s">
        <v>934</v>
      </c>
      <c r="E3" s="58" t="s">
        <v>3</v>
      </c>
      <c r="F3" s="66" t="s">
        <v>786</v>
      </c>
    </row>
    <row r="4" spans="1:6" ht="25.5" customHeight="1">
      <c r="A4" s="921" t="s">
        <v>910</v>
      </c>
      <c r="B4" s="31">
        <v>1</v>
      </c>
      <c r="C4" s="32" t="s">
        <v>65</v>
      </c>
      <c r="D4" s="80">
        <v>8</v>
      </c>
      <c r="E4" s="235"/>
      <c r="F4" s="234"/>
    </row>
    <row r="5" spans="1:6" ht="20.25" customHeight="1">
      <c r="A5" s="922"/>
      <c r="B5" s="31">
        <v>2</v>
      </c>
      <c r="C5" s="32" t="s">
        <v>66</v>
      </c>
      <c r="D5" s="80">
        <v>6</v>
      </c>
      <c r="E5" s="52"/>
      <c r="F5" s="234"/>
    </row>
    <row r="6" spans="1:6" ht="24.95" customHeight="1">
      <c r="A6" s="922"/>
      <c r="B6" s="53">
        <v>3</v>
      </c>
      <c r="C6" s="32" t="s">
        <v>67</v>
      </c>
      <c r="D6" s="80">
        <v>6</v>
      </c>
      <c r="E6" s="52"/>
      <c r="F6" s="234"/>
    </row>
    <row r="7" spans="1:6" ht="24.95" customHeight="1">
      <c r="A7" s="922"/>
      <c r="B7" s="53">
        <v>4</v>
      </c>
      <c r="C7" s="32" t="s">
        <v>68</v>
      </c>
      <c r="D7" s="80">
        <v>4</v>
      </c>
      <c r="E7" s="52"/>
      <c r="F7" s="234"/>
    </row>
    <row r="8" spans="1:6" ht="24.95" customHeight="1">
      <c r="A8" s="922"/>
      <c r="B8" s="53">
        <v>5</v>
      </c>
      <c r="C8" s="32" t="s">
        <v>69</v>
      </c>
      <c r="D8" s="80">
        <v>8</v>
      </c>
      <c r="E8" s="52"/>
      <c r="F8" s="234"/>
    </row>
    <row r="9" spans="1:6" ht="36" customHeight="1">
      <c r="A9" s="922"/>
      <c r="B9" s="53">
        <v>6</v>
      </c>
      <c r="C9" s="54" t="s">
        <v>70</v>
      </c>
      <c r="D9" s="80">
        <v>4</v>
      </c>
      <c r="E9" s="52"/>
      <c r="F9" s="234"/>
    </row>
    <row r="10" spans="1:6" ht="24.95" customHeight="1">
      <c r="A10" s="922"/>
      <c r="B10" s="53">
        <v>7</v>
      </c>
      <c r="C10" s="32" t="s">
        <v>71</v>
      </c>
      <c r="D10" s="80">
        <v>4</v>
      </c>
      <c r="E10" s="52"/>
      <c r="F10" s="234"/>
    </row>
    <row r="11" spans="1:6" ht="24.95" customHeight="1">
      <c r="A11" s="922"/>
      <c r="B11" s="53">
        <v>8</v>
      </c>
      <c r="C11" s="32" t="s">
        <v>72</v>
      </c>
      <c r="D11" s="80">
        <v>4</v>
      </c>
      <c r="E11" s="52"/>
      <c r="F11" s="234"/>
    </row>
    <row r="12" spans="1:6" ht="24.95" customHeight="1">
      <c r="A12" s="922"/>
      <c r="B12" s="53">
        <v>9</v>
      </c>
      <c r="C12" s="32" t="s">
        <v>73</v>
      </c>
      <c r="D12" s="80">
        <v>4</v>
      </c>
      <c r="E12" s="52"/>
      <c r="F12" s="234"/>
    </row>
    <row r="13" spans="1:6" ht="24.95" customHeight="1">
      <c r="A13" s="922"/>
      <c r="B13" s="53">
        <v>10</v>
      </c>
      <c r="C13" s="32" t="s">
        <v>74</v>
      </c>
      <c r="D13" s="80">
        <v>6</v>
      </c>
      <c r="E13" s="52"/>
      <c r="F13" s="234"/>
    </row>
    <row r="14" spans="1:6" ht="42">
      <c r="A14" s="922"/>
      <c r="B14" s="53">
        <v>11</v>
      </c>
      <c r="C14" s="32" t="s">
        <v>75</v>
      </c>
      <c r="D14" s="80">
        <v>2</v>
      </c>
      <c r="E14" s="52"/>
      <c r="F14" s="234"/>
    </row>
    <row r="15" spans="1:6" ht="42">
      <c r="A15" s="922"/>
      <c r="B15" s="53">
        <v>12</v>
      </c>
      <c r="C15" s="32" t="s">
        <v>76</v>
      </c>
      <c r="D15" s="80">
        <v>2</v>
      </c>
      <c r="E15" s="52"/>
      <c r="F15" s="234"/>
    </row>
    <row r="16" spans="1:6" ht="45.75" customHeight="1">
      <c r="A16" s="922"/>
      <c r="B16" s="53">
        <v>13</v>
      </c>
      <c r="C16" s="32" t="s">
        <v>77</v>
      </c>
      <c r="D16" s="80">
        <v>4</v>
      </c>
      <c r="E16" s="52"/>
      <c r="F16" s="234"/>
    </row>
    <row r="17" spans="1:6" ht="42">
      <c r="A17" s="922"/>
      <c r="B17" s="53">
        <v>14</v>
      </c>
      <c r="C17" s="46" t="s">
        <v>78</v>
      </c>
      <c r="D17" s="799">
        <v>4</v>
      </c>
      <c r="E17" s="925"/>
      <c r="F17" s="775"/>
    </row>
    <row r="18" spans="1:6" ht="24.95" customHeight="1">
      <c r="A18" s="922"/>
      <c r="B18" s="801" t="s">
        <v>79</v>
      </c>
      <c r="C18" s="802"/>
      <c r="D18" s="800"/>
      <c r="E18" s="926"/>
      <c r="F18" s="777"/>
    </row>
    <row r="19" spans="1:6" ht="24.95" customHeight="1">
      <c r="A19" s="922"/>
      <c r="B19" s="31">
        <v>15</v>
      </c>
      <c r="C19" s="32" t="s">
        <v>617</v>
      </c>
      <c r="D19" s="82">
        <v>4</v>
      </c>
      <c r="E19" s="52"/>
      <c r="F19" s="234"/>
    </row>
    <row r="20" spans="1:6" ht="24.95" customHeight="1">
      <c r="A20" s="922"/>
      <c r="B20" s="31">
        <v>16</v>
      </c>
      <c r="C20" s="32" t="s">
        <v>80</v>
      </c>
      <c r="D20" s="82">
        <v>6</v>
      </c>
      <c r="E20" s="52"/>
      <c r="F20" s="234"/>
    </row>
    <row r="21" spans="1:6" ht="24.95" customHeight="1">
      <c r="A21" s="922"/>
      <c r="B21" s="53">
        <v>17</v>
      </c>
      <c r="C21" s="32" t="s">
        <v>81</v>
      </c>
      <c r="D21" s="82">
        <v>6</v>
      </c>
      <c r="E21" s="52"/>
      <c r="F21" s="234"/>
    </row>
    <row r="22" spans="1:6" ht="24.95" customHeight="1">
      <c r="A22" s="922"/>
      <c r="B22" s="53">
        <v>18</v>
      </c>
      <c r="C22" s="32" t="s">
        <v>82</v>
      </c>
      <c r="D22" s="82">
        <v>4</v>
      </c>
      <c r="E22" s="52"/>
      <c r="F22" s="234"/>
    </row>
    <row r="23" spans="1:6" ht="24.95" customHeight="1">
      <c r="A23" s="922"/>
      <c r="B23" s="53">
        <v>19</v>
      </c>
      <c r="C23" s="32" t="s">
        <v>83</v>
      </c>
      <c r="D23" s="82">
        <v>6</v>
      </c>
      <c r="E23" s="52"/>
      <c r="F23" s="234"/>
    </row>
    <row r="24" spans="1:6" ht="42">
      <c r="A24" s="922"/>
      <c r="B24" s="53">
        <v>20</v>
      </c>
      <c r="C24" s="32" t="s">
        <v>84</v>
      </c>
      <c r="D24" s="82">
        <v>4</v>
      </c>
      <c r="E24" s="52"/>
      <c r="F24" s="234"/>
    </row>
    <row r="25" spans="1:6" ht="25.5">
      <c r="A25" s="922"/>
      <c r="B25" s="53">
        <v>21</v>
      </c>
      <c r="C25" s="32" t="s">
        <v>85</v>
      </c>
      <c r="D25" s="82">
        <v>2</v>
      </c>
      <c r="E25" s="52"/>
      <c r="F25" s="234"/>
    </row>
    <row r="26" spans="1:6" ht="24.95" customHeight="1">
      <c r="A26" s="922"/>
      <c r="B26" s="53">
        <v>22</v>
      </c>
      <c r="C26" s="36" t="s">
        <v>86</v>
      </c>
      <c r="D26" s="82">
        <v>4</v>
      </c>
      <c r="E26" s="52"/>
      <c r="F26" s="234"/>
    </row>
    <row r="27" spans="1:6" ht="42">
      <c r="A27" s="922"/>
      <c r="B27" s="53">
        <v>23</v>
      </c>
      <c r="C27" s="36" t="s">
        <v>87</v>
      </c>
      <c r="D27" s="82">
        <v>6</v>
      </c>
      <c r="E27" s="52"/>
      <c r="F27" s="234"/>
    </row>
    <row r="28" spans="1:6" ht="24.95" customHeight="1">
      <c r="A28" s="922"/>
      <c r="B28" s="53">
        <v>24</v>
      </c>
      <c r="C28" s="36" t="s">
        <v>88</v>
      </c>
      <c r="D28" s="82">
        <v>4</v>
      </c>
      <c r="E28" s="52"/>
      <c r="F28" s="234"/>
    </row>
    <row r="29" spans="1:6" ht="24.95" customHeight="1">
      <c r="A29" s="922"/>
      <c r="B29" s="53">
        <v>25</v>
      </c>
      <c r="C29" s="36" t="s">
        <v>1125</v>
      </c>
      <c r="D29" s="82">
        <v>6</v>
      </c>
      <c r="E29" s="52"/>
      <c r="F29" s="234"/>
    </row>
    <row r="30" spans="1:6" ht="42">
      <c r="A30" s="922"/>
      <c r="B30" s="53">
        <v>26</v>
      </c>
      <c r="C30" s="36" t="s">
        <v>89</v>
      </c>
      <c r="D30" s="82">
        <v>4</v>
      </c>
      <c r="E30" s="52"/>
      <c r="F30" s="43"/>
    </row>
    <row r="31" spans="1:6" ht="24.95" customHeight="1">
      <c r="A31" s="922"/>
      <c r="B31" s="53">
        <v>27</v>
      </c>
      <c r="C31" s="36" t="s">
        <v>90</v>
      </c>
      <c r="D31" s="82">
        <v>4</v>
      </c>
      <c r="E31" s="52"/>
      <c r="F31" s="43"/>
    </row>
    <row r="32" spans="1:6" ht="42">
      <c r="A32" s="922"/>
      <c r="B32" s="53">
        <v>28</v>
      </c>
      <c r="C32" s="32" t="s">
        <v>91</v>
      </c>
      <c r="D32" s="82">
        <v>2</v>
      </c>
      <c r="E32" s="52"/>
      <c r="F32" s="43"/>
    </row>
    <row r="33" spans="1:6" ht="49.5" customHeight="1">
      <c r="A33" s="922"/>
      <c r="B33" s="53">
        <v>29</v>
      </c>
      <c r="C33" s="32" t="s">
        <v>92</v>
      </c>
      <c r="D33" s="82">
        <v>2</v>
      </c>
      <c r="E33" s="52"/>
      <c r="F33" s="43"/>
    </row>
    <row r="34" spans="1:6" ht="24.95" customHeight="1">
      <c r="A34" s="922"/>
      <c r="B34" s="53">
        <v>30</v>
      </c>
      <c r="C34" s="32" t="s">
        <v>93</v>
      </c>
      <c r="D34" s="82">
        <v>2</v>
      </c>
      <c r="E34" s="52"/>
      <c r="F34" s="43"/>
    </row>
    <row r="35" spans="1:6" ht="45" customHeight="1">
      <c r="A35" s="922"/>
      <c r="B35" s="53">
        <v>31</v>
      </c>
      <c r="C35" s="32" t="s">
        <v>94</v>
      </c>
      <c r="D35" s="82">
        <v>6</v>
      </c>
      <c r="E35" s="235"/>
      <c r="F35" s="234"/>
    </row>
    <row r="36" spans="1:6" ht="24.95" customHeight="1">
      <c r="A36" s="922"/>
      <c r="B36" s="53">
        <v>32</v>
      </c>
      <c r="C36" s="32" t="s">
        <v>95</v>
      </c>
      <c r="D36" s="82">
        <v>2</v>
      </c>
      <c r="E36" s="235"/>
      <c r="F36" s="234"/>
    </row>
    <row r="37" spans="1:6" ht="24.95" customHeight="1">
      <c r="A37" s="922"/>
      <c r="B37" s="53">
        <v>33</v>
      </c>
      <c r="C37" s="32" t="s">
        <v>618</v>
      </c>
      <c r="D37" s="82">
        <v>2</v>
      </c>
      <c r="E37" s="235"/>
      <c r="F37" s="234"/>
    </row>
    <row r="38" spans="1:6" ht="24.95" customHeight="1">
      <c r="A38" s="922"/>
      <c r="B38" s="53">
        <v>34</v>
      </c>
      <c r="C38" s="32" t="s">
        <v>96</v>
      </c>
      <c r="D38" s="82">
        <v>2</v>
      </c>
      <c r="E38" s="235"/>
      <c r="F38" s="234"/>
    </row>
    <row r="39" spans="1:6" ht="24.95" customHeight="1">
      <c r="A39" s="922"/>
      <c r="B39" s="53">
        <v>35</v>
      </c>
      <c r="C39" s="32" t="s">
        <v>97</v>
      </c>
      <c r="D39" s="82">
        <v>4</v>
      </c>
      <c r="E39" s="235"/>
      <c r="F39" s="234"/>
    </row>
    <row r="40" spans="1:6" ht="24.95" customHeight="1">
      <c r="A40" s="922"/>
      <c r="B40" s="53">
        <v>36</v>
      </c>
      <c r="C40" s="32" t="s">
        <v>98</v>
      </c>
      <c r="D40" s="82">
        <v>2</v>
      </c>
      <c r="E40" s="235"/>
      <c r="F40" s="234"/>
    </row>
    <row r="41" spans="1:6" ht="24.95" customHeight="1">
      <c r="A41" s="922"/>
      <c r="B41" s="53">
        <v>37</v>
      </c>
      <c r="C41" s="32" t="s">
        <v>99</v>
      </c>
      <c r="D41" s="82">
        <v>4</v>
      </c>
      <c r="E41" s="235"/>
      <c r="F41" s="234"/>
    </row>
    <row r="42" spans="1:6" ht="24.95" customHeight="1">
      <c r="A42" s="922"/>
      <c r="B42" s="53">
        <v>38</v>
      </c>
      <c r="C42" s="32" t="s">
        <v>100</v>
      </c>
      <c r="D42" s="82">
        <v>2</v>
      </c>
      <c r="E42" s="235"/>
      <c r="F42" s="234"/>
    </row>
    <row r="43" spans="1:6" ht="24.95" customHeight="1">
      <c r="A43" s="922"/>
      <c r="B43" s="53">
        <v>39</v>
      </c>
      <c r="C43" s="32" t="s">
        <v>101</v>
      </c>
      <c r="D43" s="82">
        <v>2</v>
      </c>
      <c r="E43" s="235"/>
      <c r="F43" s="234"/>
    </row>
    <row r="44" spans="1:6" ht="63">
      <c r="A44" s="922"/>
      <c r="B44" s="53">
        <v>40</v>
      </c>
      <c r="C44" s="32" t="s">
        <v>619</v>
      </c>
      <c r="D44" s="82">
        <v>6</v>
      </c>
      <c r="E44" s="235"/>
      <c r="F44" s="234"/>
    </row>
    <row r="45" spans="1:6" ht="24.95" customHeight="1">
      <c r="A45" s="922"/>
      <c r="B45" s="53">
        <v>41</v>
      </c>
      <c r="C45" s="32" t="s">
        <v>102</v>
      </c>
      <c r="D45" s="82">
        <v>2</v>
      </c>
      <c r="E45" s="235"/>
      <c r="F45" s="236"/>
    </row>
    <row r="46" spans="1:6" ht="66" customHeight="1">
      <c r="A46" s="922"/>
      <c r="B46" s="53">
        <v>42</v>
      </c>
      <c r="C46" s="32" t="s">
        <v>103</v>
      </c>
      <c r="D46" s="82">
        <v>2</v>
      </c>
      <c r="E46" s="235"/>
      <c r="F46" s="236"/>
    </row>
    <row r="47" spans="1:6" ht="42">
      <c r="A47" s="922"/>
      <c r="B47" s="53">
        <v>43</v>
      </c>
      <c r="C47" s="32" t="s">
        <v>104</v>
      </c>
      <c r="D47" s="82">
        <v>4</v>
      </c>
      <c r="E47" s="235"/>
      <c r="F47" s="236"/>
    </row>
    <row r="48" spans="1:6" ht="24.95" customHeight="1">
      <c r="A48" s="922"/>
      <c r="B48" s="53">
        <v>44</v>
      </c>
      <c r="C48" s="32" t="s">
        <v>105</v>
      </c>
      <c r="D48" s="82">
        <v>4</v>
      </c>
      <c r="E48" s="235"/>
      <c r="F48" s="234"/>
    </row>
    <row r="49" spans="1:6" ht="42">
      <c r="A49" s="922"/>
      <c r="B49" s="53">
        <v>45</v>
      </c>
      <c r="C49" s="32" t="s">
        <v>106</v>
      </c>
      <c r="D49" s="82">
        <v>2</v>
      </c>
      <c r="E49" s="235"/>
      <c r="F49" s="234"/>
    </row>
    <row r="50" spans="1:6" ht="42">
      <c r="A50" s="922"/>
      <c r="B50" s="53">
        <v>46</v>
      </c>
      <c r="C50" s="32" t="s">
        <v>107</v>
      </c>
      <c r="D50" s="82">
        <v>4</v>
      </c>
      <c r="E50" s="235"/>
      <c r="F50" s="234"/>
    </row>
    <row r="51" spans="1:6" ht="24.95" customHeight="1">
      <c r="A51" s="922"/>
      <c r="B51" s="53">
        <v>47</v>
      </c>
      <c r="C51" s="32" t="s">
        <v>108</v>
      </c>
      <c r="D51" s="82">
        <v>4</v>
      </c>
      <c r="E51" s="235"/>
      <c r="F51" s="234"/>
    </row>
    <row r="52" spans="1:6" ht="24.95" customHeight="1">
      <c r="A52" s="922"/>
      <c r="B52" s="53">
        <v>48</v>
      </c>
      <c r="C52" s="32" t="s">
        <v>109</v>
      </c>
      <c r="D52" s="82">
        <v>2</v>
      </c>
      <c r="E52" s="235"/>
      <c r="F52" s="234"/>
    </row>
    <row r="53" spans="1:6" ht="24.95" customHeight="1">
      <c r="A53" s="922"/>
      <c r="B53" s="53">
        <v>49</v>
      </c>
      <c r="C53" s="32" t="s">
        <v>110</v>
      </c>
      <c r="D53" s="82">
        <v>4</v>
      </c>
      <c r="E53" s="235"/>
      <c r="F53" s="234"/>
    </row>
    <row r="54" spans="1:6" ht="24.95" customHeight="1">
      <c r="A54" s="922"/>
      <c r="B54" s="53">
        <v>50</v>
      </c>
      <c r="C54" s="32" t="s">
        <v>111</v>
      </c>
      <c r="D54" s="82">
        <v>2</v>
      </c>
      <c r="E54" s="235"/>
      <c r="F54" s="234"/>
    </row>
    <row r="55" spans="1:6" ht="24.95" customHeight="1">
      <c r="A55" s="922"/>
      <c r="B55" s="53">
        <v>51</v>
      </c>
      <c r="C55" s="32" t="s">
        <v>112</v>
      </c>
      <c r="D55" s="82">
        <v>4</v>
      </c>
      <c r="E55" s="235"/>
      <c r="F55" s="234"/>
    </row>
    <row r="56" spans="1:6" ht="25.5">
      <c r="A56" s="923"/>
      <c r="B56" s="53">
        <v>52</v>
      </c>
      <c r="C56" s="32" t="s">
        <v>113</v>
      </c>
      <c r="D56" s="82">
        <v>4</v>
      </c>
      <c r="E56" s="235"/>
      <c r="F56" s="236"/>
    </row>
    <row r="57" spans="1:6" ht="20.25" customHeight="1">
      <c r="A57" s="827" t="s">
        <v>2054</v>
      </c>
      <c r="B57" s="828"/>
      <c r="C57" s="829"/>
      <c r="D57" s="827" t="s">
        <v>2053</v>
      </c>
      <c r="E57" s="828"/>
      <c r="F57" s="829"/>
    </row>
    <row r="58" spans="1:6" ht="24" customHeight="1">
      <c r="A58" s="827" t="s">
        <v>2055</v>
      </c>
      <c r="B58" s="828"/>
      <c r="C58" s="829"/>
      <c r="D58" s="827" t="s">
        <v>2056</v>
      </c>
      <c r="E58" s="828"/>
      <c r="F58" s="829"/>
    </row>
    <row r="59" spans="1:6" s="25" customFormat="1" ht="24.95" customHeight="1">
      <c r="A59" s="765" t="s">
        <v>4</v>
      </c>
      <c r="B59" s="766"/>
      <c r="C59" s="26" t="s">
        <v>5</v>
      </c>
      <c r="D59" s="29">
        <f>SUM(D4:D56)</f>
        <v>202</v>
      </c>
      <c r="E59" s="769" t="s">
        <v>6</v>
      </c>
      <c r="F59" s="771">
        <f>D60/D59*100</f>
        <v>0</v>
      </c>
    </row>
    <row r="60" spans="1:6" s="25" customFormat="1" ht="24.95" customHeight="1">
      <c r="A60" s="767"/>
      <c r="B60" s="768"/>
      <c r="C60" s="26" t="s">
        <v>7</v>
      </c>
      <c r="D60" s="29">
        <f>SUM(E4:E56)</f>
        <v>0</v>
      </c>
      <c r="E60" s="770"/>
      <c r="F60" s="772"/>
    </row>
    <row r="61" spans="1:6" ht="300" customHeight="1">
      <c r="A61" s="809" t="s">
        <v>9</v>
      </c>
      <c r="B61" s="809"/>
      <c r="C61" s="809"/>
      <c r="D61" s="809"/>
      <c r="E61" s="809"/>
      <c r="F61" s="809"/>
    </row>
    <row r="62" spans="1:6" hidden="1">
      <c r="A62" s="40"/>
    </row>
    <row r="63" spans="1:6" hidden="1">
      <c r="A63" s="40"/>
    </row>
    <row r="64" spans="1:6" hidden="1">
      <c r="A64" s="40"/>
    </row>
    <row r="65" spans="1:1" hidden="1">
      <c r="A65" s="40"/>
    </row>
    <row r="66" spans="1:1" hidden="1">
      <c r="A66" s="40"/>
    </row>
    <row r="67" spans="1:1" hidden="1">
      <c r="A67" s="40"/>
    </row>
    <row r="68" spans="1:1" hidden="1">
      <c r="A68" s="40"/>
    </row>
    <row r="69" spans="1:1" hidden="1">
      <c r="A69" s="40"/>
    </row>
    <row r="70" spans="1:1" hidden="1">
      <c r="A70" s="40"/>
    </row>
  </sheetData>
  <sheetProtection formatRows="0" selectLockedCells="1"/>
  <mergeCells count="16">
    <mergeCell ref="A61:F61"/>
    <mergeCell ref="A58:C58"/>
    <mergeCell ref="B18:C18"/>
    <mergeCell ref="F17:F18"/>
    <mergeCell ref="A1:B2"/>
    <mergeCell ref="D1:E1"/>
    <mergeCell ref="D2:E2"/>
    <mergeCell ref="A4:A56"/>
    <mergeCell ref="E17:E18"/>
    <mergeCell ref="D17:D18"/>
    <mergeCell ref="A57:C57"/>
    <mergeCell ref="D57:F57"/>
    <mergeCell ref="D58:F58"/>
    <mergeCell ref="A59:B60"/>
    <mergeCell ref="E59:E60"/>
    <mergeCell ref="F59:F60"/>
  </mergeCells>
  <pageMargins left="0.7" right="0.7" top="0.75" bottom="0.75" header="0.3" footer="0.3"/>
  <pageSetup scale="4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391"/>
  <sheetViews>
    <sheetView showGridLines="0" rightToLeft="1" topLeftCell="CD1" zoomScaleNormal="100" workbookViewId="0">
      <pane ySplit="3" topLeftCell="A4" activePane="bottomLeft" state="frozen"/>
      <selection pane="bottomLeft"/>
    </sheetView>
  </sheetViews>
  <sheetFormatPr defaultColWidth="9" defaultRowHeight="22.5"/>
  <cols>
    <col min="1" max="81" width="0" style="73" hidden="1" customWidth="1"/>
    <col min="82" max="83" width="10.7109375" style="73" customWidth="1"/>
    <col min="84" max="84" width="120.7109375" style="73" customWidth="1"/>
    <col min="85" max="86" width="10.7109375" style="73" customWidth="1"/>
    <col min="87" max="87" width="31.140625" style="102" customWidth="1"/>
    <col min="88" max="16384" width="9" style="73"/>
  </cols>
  <sheetData>
    <row r="1" spans="2:87" ht="56.25" customHeight="1">
      <c r="CD1" s="927"/>
      <c r="CE1" s="927"/>
      <c r="CF1" s="72" t="s">
        <v>981</v>
      </c>
      <c r="CG1" s="928" t="s">
        <v>785</v>
      </c>
      <c r="CH1" s="928"/>
      <c r="CI1" s="269">
        <f>'شناسنامه بازدید'!D3</f>
        <v>0</v>
      </c>
    </row>
    <row r="2" spans="2:87" ht="50.1" customHeight="1">
      <c r="CD2" s="927"/>
      <c r="CE2" s="927"/>
      <c r="CF2" s="74" t="str">
        <f>"نام ارزیاب / ارزیابان:       "&amp;'شناسنامه بازدید'!C19</f>
        <v xml:space="preserve">نام ارزیاب / ارزیابان:       </v>
      </c>
      <c r="CG2" s="928" t="s">
        <v>357</v>
      </c>
      <c r="CH2" s="928"/>
      <c r="CI2" s="269">
        <f>'شناسنامه بازدید'!B3</f>
        <v>0</v>
      </c>
    </row>
    <row r="3" spans="2:87" ht="59.25" customHeight="1">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CD3" s="75" t="s">
        <v>0</v>
      </c>
      <c r="CE3" s="75" t="s">
        <v>1</v>
      </c>
      <c r="CF3" s="75" t="s">
        <v>2</v>
      </c>
      <c r="CG3" s="76" t="s">
        <v>934</v>
      </c>
      <c r="CH3" s="144" t="s">
        <v>1711</v>
      </c>
      <c r="CI3" s="77" t="s">
        <v>786</v>
      </c>
    </row>
    <row r="4" spans="2:87" ht="59.25" customHeight="1">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CD4" s="930"/>
      <c r="CE4" s="929" t="s">
        <v>2669</v>
      </c>
      <c r="CF4" s="929"/>
      <c r="CG4" s="389">
        <f>SUM(CG5:CG12)</f>
        <v>14</v>
      </c>
      <c r="CH4" s="144"/>
      <c r="CI4" s="77"/>
    </row>
    <row r="5" spans="2:87" ht="59.25" customHeight="1">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CD5" s="931"/>
      <c r="CE5" s="382">
        <v>1</v>
      </c>
      <c r="CF5" s="383" t="s">
        <v>982</v>
      </c>
      <c r="CG5" s="381">
        <v>1.5</v>
      </c>
      <c r="CH5" s="144"/>
      <c r="CI5" s="77"/>
    </row>
    <row r="6" spans="2:87" ht="59.25" customHeight="1">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CD6" s="931"/>
      <c r="CE6" s="382">
        <v>2</v>
      </c>
      <c r="CF6" s="384" t="s">
        <v>983</v>
      </c>
      <c r="CG6" s="381">
        <v>2</v>
      </c>
      <c r="CH6" s="144"/>
      <c r="CI6" s="77"/>
    </row>
    <row r="7" spans="2:87" ht="59.25" customHeight="1">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CD7" s="931"/>
      <c r="CE7" s="382">
        <v>3</v>
      </c>
      <c r="CF7" s="383" t="s">
        <v>984</v>
      </c>
      <c r="CG7" s="381">
        <v>2</v>
      </c>
      <c r="CH7" s="144"/>
      <c r="CI7" s="77"/>
    </row>
    <row r="8" spans="2:87" ht="59.25" customHeight="1">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CD8" s="931"/>
      <c r="CE8" s="382">
        <v>4</v>
      </c>
      <c r="CF8" s="383" t="s">
        <v>985</v>
      </c>
      <c r="CG8" s="381">
        <v>3.5</v>
      </c>
      <c r="CH8" s="144"/>
      <c r="CI8" s="77"/>
    </row>
    <row r="9" spans="2:87" ht="59.25" customHeight="1">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CD9" s="931"/>
      <c r="CE9" s="382">
        <v>5</v>
      </c>
      <c r="CF9" s="383" t="s">
        <v>986</v>
      </c>
      <c r="CG9" s="381">
        <v>0.5</v>
      </c>
      <c r="CH9" s="144"/>
      <c r="CI9" s="77"/>
    </row>
    <row r="10" spans="2:87" ht="59.25" customHeight="1">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CD10" s="931"/>
      <c r="CE10" s="382">
        <v>6</v>
      </c>
      <c r="CF10" s="384" t="s">
        <v>987</v>
      </c>
      <c r="CG10" s="381">
        <v>1</v>
      </c>
      <c r="CH10" s="144"/>
      <c r="CI10" s="77"/>
    </row>
    <row r="11" spans="2:87" ht="59.25" customHeight="1">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CD11" s="931"/>
      <c r="CE11" s="385">
        <v>7</v>
      </c>
      <c r="CF11" s="386" t="s">
        <v>1506</v>
      </c>
      <c r="CG11" s="387">
        <v>1</v>
      </c>
      <c r="CH11" s="144"/>
      <c r="CI11" s="77"/>
    </row>
    <row r="12" spans="2:87" ht="59.25" customHeight="1">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CD12" s="931"/>
      <c r="CE12" s="382">
        <v>8</v>
      </c>
      <c r="CF12" s="383" t="s">
        <v>988</v>
      </c>
      <c r="CG12" s="381">
        <v>2.5</v>
      </c>
      <c r="CH12" s="144"/>
      <c r="CI12" s="77"/>
    </row>
    <row r="13" spans="2:87" ht="59.25" customHeight="1">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CD13" s="931"/>
      <c r="CE13" s="929" t="s">
        <v>1701</v>
      </c>
      <c r="CF13" s="929"/>
      <c r="CG13" s="389">
        <f>SUM(CG14:CG16)</f>
        <v>10</v>
      </c>
      <c r="CH13" s="144"/>
      <c r="CI13" s="77"/>
    </row>
    <row r="14" spans="2:87" ht="59.25" customHeight="1">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CD14" s="931"/>
      <c r="CE14" s="385">
        <v>9</v>
      </c>
      <c r="CF14" s="386" t="s">
        <v>1507</v>
      </c>
      <c r="CG14" s="388">
        <v>3</v>
      </c>
      <c r="CH14" s="144"/>
      <c r="CI14" s="77"/>
    </row>
    <row r="15" spans="2:87" ht="59.25" customHeight="1">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CD15" s="931"/>
      <c r="CE15" s="385">
        <v>10</v>
      </c>
      <c r="CF15" s="386" t="s">
        <v>1508</v>
      </c>
      <c r="CG15" s="388">
        <v>2.5</v>
      </c>
      <c r="CH15" s="144"/>
      <c r="CI15" s="77"/>
    </row>
    <row r="16" spans="2:87" ht="59.25" customHeight="1">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CD16" s="931"/>
      <c r="CE16" s="385">
        <v>11</v>
      </c>
      <c r="CF16" s="386" t="s">
        <v>1509</v>
      </c>
      <c r="CG16" s="388">
        <v>4.5</v>
      </c>
      <c r="CH16" s="144"/>
      <c r="CI16" s="77"/>
    </row>
    <row r="17" spans="2:87" ht="59.25" customHeight="1">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CD17" s="931"/>
      <c r="CE17" s="929" t="s">
        <v>1702</v>
      </c>
      <c r="CF17" s="929"/>
      <c r="CG17" s="389">
        <f>SUM(CG18:CG19)</f>
        <v>10</v>
      </c>
      <c r="CH17" s="144"/>
      <c r="CI17" s="77"/>
    </row>
    <row r="18" spans="2:87" ht="59.25" customHeight="1">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CD18" s="931"/>
      <c r="CE18" s="385">
        <v>12</v>
      </c>
      <c r="CF18" s="386" t="s">
        <v>1510</v>
      </c>
      <c r="CG18" s="388">
        <v>4</v>
      </c>
      <c r="CH18" s="144"/>
      <c r="CI18" s="77"/>
    </row>
    <row r="19" spans="2:87" ht="59.25" customHeight="1">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CD19" s="931"/>
      <c r="CE19" s="385">
        <v>13</v>
      </c>
      <c r="CF19" s="386" t="s">
        <v>1511</v>
      </c>
      <c r="CG19" s="388">
        <v>6</v>
      </c>
      <c r="CH19" s="144"/>
      <c r="CI19" s="77"/>
    </row>
    <row r="20" spans="2:87" ht="59.25" customHeight="1">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CD20" s="931"/>
      <c r="CE20" s="929" t="s">
        <v>1703</v>
      </c>
      <c r="CF20" s="929"/>
      <c r="CG20" s="389">
        <f>SUM(CG21:CG26)</f>
        <v>7.5</v>
      </c>
      <c r="CH20" s="144"/>
      <c r="CI20" s="77"/>
    </row>
    <row r="21" spans="2:87" ht="59.25" customHeight="1">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CD21" s="931"/>
      <c r="CE21" s="385">
        <v>14</v>
      </c>
      <c r="CF21" s="386" t="s">
        <v>1512</v>
      </c>
      <c r="CG21" s="388">
        <v>2.5</v>
      </c>
      <c r="CH21" s="144"/>
      <c r="CI21" s="77"/>
    </row>
    <row r="22" spans="2:87" ht="59.25" customHeight="1">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CD22" s="931"/>
      <c r="CE22" s="385">
        <v>15</v>
      </c>
      <c r="CF22" s="386" t="s">
        <v>1513</v>
      </c>
      <c r="CG22" s="388">
        <v>1</v>
      </c>
      <c r="CH22" s="144"/>
      <c r="CI22" s="77"/>
    </row>
    <row r="23" spans="2:87" ht="59.25" customHeight="1">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CD23" s="931"/>
      <c r="CE23" s="385">
        <v>16</v>
      </c>
      <c r="CF23" s="386" t="s">
        <v>1514</v>
      </c>
      <c r="CG23" s="388">
        <v>1</v>
      </c>
      <c r="CH23" s="144"/>
      <c r="CI23" s="77"/>
    </row>
    <row r="24" spans="2:87" ht="59.25" customHeight="1">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CD24" s="931"/>
      <c r="CE24" s="385">
        <v>17</v>
      </c>
      <c r="CF24" s="386" t="s">
        <v>1515</v>
      </c>
      <c r="CG24" s="388">
        <v>1.5</v>
      </c>
      <c r="CH24" s="144"/>
      <c r="CI24" s="77"/>
    </row>
    <row r="25" spans="2:87" ht="59.25" customHeight="1">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CD25" s="931"/>
      <c r="CE25" s="385">
        <v>18</v>
      </c>
      <c r="CF25" s="386" t="s">
        <v>1516</v>
      </c>
      <c r="CG25" s="388">
        <v>1</v>
      </c>
      <c r="CH25" s="144"/>
      <c r="CI25" s="77"/>
    </row>
    <row r="26" spans="2:87" ht="59.25" customHeight="1">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CD26" s="931"/>
      <c r="CE26" s="385">
        <v>19</v>
      </c>
      <c r="CF26" s="386" t="s">
        <v>1517</v>
      </c>
      <c r="CG26" s="388">
        <v>0.5</v>
      </c>
      <c r="CH26" s="144"/>
      <c r="CI26" s="77"/>
    </row>
    <row r="27" spans="2:87" ht="59.25" customHeight="1">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CD27" s="931"/>
      <c r="CE27" s="929" t="s">
        <v>1704</v>
      </c>
      <c r="CF27" s="929"/>
      <c r="CG27" s="389">
        <f>SUM(CG28:CG30)</f>
        <v>10</v>
      </c>
      <c r="CH27" s="144"/>
      <c r="CI27" s="77"/>
    </row>
    <row r="28" spans="2:87" ht="59.25" customHeight="1">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CD28" s="931"/>
      <c r="CE28" s="385">
        <v>20</v>
      </c>
      <c r="CF28" s="386" t="s">
        <v>1518</v>
      </c>
      <c r="CG28" s="388">
        <v>5</v>
      </c>
      <c r="CH28" s="144"/>
      <c r="CI28" s="77"/>
    </row>
    <row r="29" spans="2:87" ht="59.25" customHeight="1">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CD29" s="931"/>
      <c r="CE29" s="385">
        <v>21</v>
      </c>
      <c r="CF29" s="386" t="s">
        <v>1519</v>
      </c>
      <c r="CG29" s="388">
        <v>3</v>
      </c>
      <c r="CH29" s="144"/>
      <c r="CI29" s="77"/>
    </row>
    <row r="30" spans="2:87" ht="59.25" customHeight="1">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CD30" s="931"/>
      <c r="CE30" s="385">
        <v>22</v>
      </c>
      <c r="CF30" s="386" t="s">
        <v>1520</v>
      </c>
      <c r="CG30" s="388">
        <v>2</v>
      </c>
      <c r="CH30" s="144"/>
      <c r="CI30" s="77"/>
    </row>
    <row r="31" spans="2:87" ht="59.25" customHeight="1">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CD31" s="931"/>
      <c r="CE31" s="929" t="s">
        <v>1705</v>
      </c>
      <c r="CF31" s="929"/>
      <c r="CG31" s="389">
        <f>SUM(CG32:CG34)</f>
        <v>10</v>
      </c>
      <c r="CH31" s="144"/>
      <c r="CI31" s="77"/>
    </row>
    <row r="32" spans="2:87" ht="59.25" customHeight="1">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CD32" s="931"/>
      <c r="CE32" s="385">
        <v>23</v>
      </c>
      <c r="CF32" s="386" t="s">
        <v>1521</v>
      </c>
      <c r="CG32" s="388">
        <v>3</v>
      </c>
      <c r="CH32" s="144"/>
      <c r="CI32" s="77"/>
    </row>
    <row r="33" spans="2:87" ht="59.25" customHeight="1">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CD33" s="931"/>
      <c r="CE33" s="385">
        <v>24</v>
      </c>
      <c r="CF33" s="386" t="s">
        <v>1522</v>
      </c>
      <c r="CG33" s="388">
        <v>3</v>
      </c>
      <c r="CH33" s="144"/>
      <c r="CI33" s="77"/>
    </row>
    <row r="34" spans="2:87" ht="59.25" customHeight="1">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CD34" s="931"/>
      <c r="CE34" s="385">
        <v>25</v>
      </c>
      <c r="CF34" s="386" t="s">
        <v>1523</v>
      </c>
      <c r="CG34" s="388">
        <v>4</v>
      </c>
      <c r="CH34" s="144"/>
      <c r="CI34" s="77"/>
    </row>
    <row r="35" spans="2:87" ht="59.25" customHeight="1">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CD35" s="931"/>
      <c r="CE35" s="929" t="s">
        <v>1706</v>
      </c>
      <c r="CF35" s="929"/>
      <c r="CG35" s="389">
        <f>SUM(CG36:CG37)</f>
        <v>10</v>
      </c>
      <c r="CH35" s="144"/>
      <c r="CI35" s="77"/>
    </row>
    <row r="36" spans="2:87" ht="59.25" customHeight="1">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CD36" s="931"/>
      <c r="CE36" s="385">
        <v>26</v>
      </c>
      <c r="CF36" s="386" t="s">
        <v>1524</v>
      </c>
      <c r="CG36" s="388">
        <v>5.5</v>
      </c>
      <c r="CH36" s="144"/>
      <c r="CI36" s="77"/>
    </row>
    <row r="37" spans="2:87" ht="59.25" customHeight="1">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CD37" s="931"/>
      <c r="CE37" s="385">
        <v>27</v>
      </c>
      <c r="CF37" s="386" t="s">
        <v>1525</v>
      </c>
      <c r="CG37" s="388">
        <v>4.5</v>
      </c>
      <c r="CH37" s="144"/>
      <c r="CI37" s="77"/>
    </row>
    <row r="38" spans="2:87" ht="59.25" customHeight="1">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CD38" s="931"/>
      <c r="CE38" s="929" t="s">
        <v>1707</v>
      </c>
      <c r="CF38" s="929"/>
      <c r="CG38" s="389">
        <f>SUM(CG39:CG40)</f>
        <v>10</v>
      </c>
      <c r="CH38" s="144"/>
      <c r="CI38" s="77"/>
    </row>
    <row r="39" spans="2:87" ht="59.25" customHeight="1">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CD39" s="931"/>
      <c r="CE39" s="385">
        <v>28</v>
      </c>
      <c r="CF39" s="386" t="s">
        <v>1526</v>
      </c>
      <c r="CG39" s="388">
        <v>6</v>
      </c>
      <c r="CH39" s="144"/>
      <c r="CI39" s="77"/>
    </row>
    <row r="40" spans="2:87" ht="59.25" customHeight="1">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CD40" s="931"/>
      <c r="CE40" s="385">
        <v>29</v>
      </c>
      <c r="CF40" s="386" t="s">
        <v>1527</v>
      </c>
      <c r="CG40" s="388">
        <v>4</v>
      </c>
      <c r="CH40" s="144"/>
      <c r="CI40" s="77"/>
    </row>
    <row r="41" spans="2:87" ht="59.25" customHeight="1">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CD41" s="931"/>
      <c r="CE41" s="929" t="s">
        <v>1708</v>
      </c>
      <c r="CF41" s="929"/>
      <c r="CG41" s="389">
        <f>SUM(CG42:CG43)</f>
        <v>10</v>
      </c>
      <c r="CH41" s="144"/>
      <c r="CI41" s="77"/>
    </row>
    <row r="42" spans="2:87" ht="59.25" customHeight="1">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CD42" s="931"/>
      <c r="CE42" s="385">
        <v>30</v>
      </c>
      <c r="CF42" s="386" t="s">
        <v>1528</v>
      </c>
      <c r="CG42" s="388">
        <v>4</v>
      </c>
      <c r="CH42" s="144"/>
      <c r="CI42" s="77"/>
    </row>
    <row r="43" spans="2:87" ht="59.25" customHeight="1">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CD43" s="931"/>
      <c r="CE43" s="385">
        <v>31</v>
      </c>
      <c r="CF43" s="386" t="s">
        <v>1529</v>
      </c>
      <c r="CG43" s="388">
        <v>6</v>
      </c>
      <c r="CH43" s="144"/>
      <c r="CI43" s="77"/>
    </row>
    <row r="44" spans="2:87" ht="59.25" customHeight="1">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CD44" s="931"/>
      <c r="CE44" s="929" t="s">
        <v>1709</v>
      </c>
      <c r="CF44" s="929"/>
      <c r="CG44" s="389">
        <f>SUM(CG45:CG47)</f>
        <v>10</v>
      </c>
      <c r="CH44" s="144"/>
      <c r="CI44" s="77"/>
    </row>
    <row r="45" spans="2:87" ht="59.25" customHeight="1">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CD45" s="931"/>
      <c r="CE45" s="385">
        <v>32</v>
      </c>
      <c r="CF45" s="386" t="s">
        <v>1530</v>
      </c>
      <c r="CG45" s="388">
        <v>3</v>
      </c>
      <c r="CH45" s="144"/>
      <c r="CI45" s="77"/>
    </row>
    <row r="46" spans="2:87" ht="59.25" customHeight="1">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CD46" s="931"/>
      <c r="CE46" s="385">
        <v>33</v>
      </c>
      <c r="CF46" s="386" t="s">
        <v>1531</v>
      </c>
      <c r="CG46" s="388">
        <v>3.5</v>
      </c>
      <c r="CH46" s="144"/>
      <c r="CI46" s="77"/>
    </row>
    <row r="47" spans="2:87" ht="59.25" customHeight="1">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CD47" s="931"/>
      <c r="CE47" s="385">
        <v>34</v>
      </c>
      <c r="CF47" s="386" t="s">
        <v>1532</v>
      </c>
      <c r="CG47" s="388">
        <v>3.5</v>
      </c>
      <c r="CH47" s="144"/>
      <c r="CI47" s="77"/>
    </row>
    <row r="48" spans="2:87" ht="59.25" customHeight="1">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CD48" s="931"/>
      <c r="CE48" s="929" t="s">
        <v>1710</v>
      </c>
      <c r="CF48" s="929"/>
      <c r="CG48" s="390">
        <f>SUM(CG49:CG51)</f>
        <v>10</v>
      </c>
      <c r="CH48" s="144"/>
      <c r="CI48" s="77"/>
    </row>
    <row r="49" spans="2:87" ht="59.25" customHeight="1">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CD49" s="931"/>
      <c r="CE49" s="385">
        <v>35</v>
      </c>
      <c r="CF49" s="386" t="s">
        <v>1533</v>
      </c>
      <c r="CG49" s="388">
        <v>3.5</v>
      </c>
      <c r="CH49" s="144"/>
      <c r="CI49" s="77"/>
    </row>
    <row r="50" spans="2:87" ht="59.25" customHeight="1">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CD50" s="931"/>
      <c r="CE50" s="385">
        <v>36</v>
      </c>
      <c r="CF50" s="386" t="s">
        <v>1534</v>
      </c>
      <c r="CG50" s="388">
        <v>3</v>
      </c>
      <c r="CH50" s="144"/>
      <c r="CI50" s="77"/>
    </row>
    <row r="51" spans="2:87" ht="59.25" customHeight="1">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CD51" s="932"/>
      <c r="CE51" s="385">
        <v>37</v>
      </c>
      <c r="CF51" s="386" t="s">
        <v>1535</v>
      </c>
      <c r="CG51" s="388">
        <v>3.5</v>
      </c>
      <c r="CH51" s="144"/>
      <c r="CI51" s="77"/>
    </row>
    <row r="52" spans="2:87" s="25" customFormat="1" ht="25.5" customHeight="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CD52" s="137" t="s">
        <v>4</v>
      </c>
      <c r="CE52" s="137"/>
      <c r="CF52" s="391" t="s">
        <v>2670</v>
      </c>
      <c r="CG52" s="392">
        <f>SUM(CG4,CG13,CG17,CG20,CG27,CG31,CG35,CG38,CG41,CG44,CG48)</f>
        <v>111.5</v>
      </c>
      <c r="CH52" s="392">
        <f>SUM(CH4,CH13,CH17,CH20,CH27,CH31,CH35,CH38,CH41,CH44,CH48)</f>
        <v>0</v>
      </c>
      <c r="CI52" s="250"/>
    </row>
    <row r="53" spans="2:87" s="27" customFormat="1" ht="50.1"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CD53" s="137"/>
      <c r="CE53" s="137"/>
      <c r="CF53" s="137" t="s">
        <v>2671</v>
      </c>
      <c r="CG53" s="33"/>
      <c r="CH53" s="145"/>
      <c r="CI53" s="267">
        <f>CH52*100/CG52</f>
        <v>0</v>
      </c>
    </row>
    <row r="54" spans="2:87">
      <c r="CD54" s="140" t="s">
        <v>9</v>
      </c>
      <c r="CE54" s="141"/>
      <c r="CF54" s="141"/>
      <c r="CG54" s="141"/>
      <c r="CH54" s="141"/>
      <c r="CI54" s="73"/>
    </row>
    <row r="55" spans="2:87" s="100" customFormat="1"/>
    <row r="56" spans="2:87" s="100" customFormat="1"/>
    <row r="57" spans="2:87" s="100" customFormat="1"/>
    <row r="58" spans="2:87" s="100" customFormat="1"/>
    <row r="59" spans="2:87" s="100" customFormat="1"/>
    <row r="60" spans="2:87" s="100" customFormat="1"/>
    <row r="61" spans="2:87" s="100" customFormat="1"/>
    <row r="62" spans="2:87" s="100" customFormat="1"/>
    <row r="63" spans="2:87" s="100" customFormat="1"/>
    <row r="64" spans="2:87"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row r="124" s="100" customFormat="1"/>
    <row r="125" s="100" customFormat="1"/>
    <row r="126" s="100" customFormat="1"/>
    <row r="127" s="100" customFormat="1"/>
    <row r="128" s="100" customFormat="1"/>
    <row r="129" s="100" customFormat="1"/>
    <row r="130" s="100" customFormat="1"/>
    <row r="131" s="100" customFormat="1"/>
    <row r="132" s="100" customFormat="1"/>
    <row r="133" s="100" customFormat="1"/>
    <row r="134" s="100" customFormat="1"/>
    <row r="135" s="100" customFormat="1"/>
    <row r="136" s="100" customFormat="1"/>
    <row r="137" s="100" customFormat="1"/>
    <row r="138" s="100" customFormat="1"/>
    <row r="139" s="100" customFormat="1"/>
    <row r="140" s="100" customFormat="1"/>
    <row r="141" s="100" customFormat="1"/>
    <row r="142" s="100" customFormat="1"/>
    <row r="143" s="100" customFormat="1"/>
    <row r="144" s="100" customFormat="1"/>
    <row r="145" s="100" customFormat="1"/>
    <row r="146" s="100" customFormat="1"/>
    <row r="147" s="100" customFormat="1"/>
    <row r="148" s="100" customFormat="1"/>
    <row r="149" s="100" customFormat="1"/>
    <row r="150" s="100" customFormat="1"/>
    <row r="151" s="100" customFormat="1"/>
    <row r="152" s="100" customFormat="1"/>
    <row r="153" s="100" customFormat="1"/>
    <row r="154" s="100" customFormat="1"/>
    <row r="155" s="100" customFormat="1"/>
    <row r="156" s="100" customFormat="1"/>
    <row r="157" s="100" customFormat="1"/>
    <row r="158" s="100" customFormat="1"/>
    <row r="159" s="100" customFormat="1"/>
    <row r="160" s="100" customFormat="1"/>
    <row r="161" s="100" customFormat="1"/>
    <row r="162" s="100" customFormat="1"/>
    <row r="163" s="100" customFormat="1"/>
    <row r="164" s="100" customFormat="1"/>
    <row r="165" s="100" customFormat="1"/>
    <row r="166" s="100" customFormat="1"/>
    <row r="167" s="100" customFormat="1"/>
    <row r="168" s="100" customFormat="1"/>
    <row r="169" s="100" customFormat="1"/>
    <row r="170" s="100" customFormat="1"/>
    <row r="171" s="100" customFormat="1"/>
    <row r="172" s="100" customFormat="1"/>
    <row r="173" s="100" customFormat="1"/>
    <row r="174" s="100" customFormat="1"/>
    <row r="175" s="100" customFormat="1"/>
    <row r="176" s="100" customFormat="1"/>
    <row r="177" s="100" customFormat="1"/>
    <row r="178" s="100" customFormat="1"/>
    <row r="179" s="100" customFormat="1"/>
    <row r="180" s="100" customFormat="1"/>
    <row r="181" s="100" customFormat="1"/>
    <row r="182" s="100" customFormat="1"/>
    <row r="183" s="100" customFormat="1"/>
    <row r="184" s="100" customFormat="1"/>
    <row r="185" s="100" customFormat="1"/>
    <row r="186" s="100" customFormat="1"/>
    <row r="187" s="100" customFormat="1"/>
    <row r="188" s="100" customFormat="1"/>
    <row r="189" s="100" customFormat="1"/>
    <row r="190" s="100" customFormat="1"/>
    <row r="191" s="100" customFormat="1"/>
    <row r="192" s="100" customFormat="1"/>
    <row r="193" s="100" customFormat="1"/>
    <row r="194" s="100" customFormat="1"/>
    <row r="195" s="100" customFormat="1"/>
    <row r="196" s="100" customFormat="1"/>
    <row r="197" s="100" customFormat="1"/>
    <row r="198" s="100" customFormat="1"/>
    <row r="199" s="100" customFormat="1"/>
    <row r="200" s="100" customFormat="1"/>
    <row r="201" s="100" customFormat="1"/>
    <row r="202" s="100" customFormat="1"/>
    <row r="203" s="100" customFormat="1"/>
    <row r="204" s="100" customFormat="1"/>
    <row r="205" s="100" customFormat="1"/>
    <row r="206" s="100" customFormat="1"/>
    <row r="207" s="100" customFormat="1"/>
    <row r="208" s="100" customFormat="1"/>
    <row r="209" s="100" customFormat="1"/>
    <row r="210" s="100" customFormat="1"/>
    <row r="211" s="100" customFormat="1"/>
    <row r="212" s="100" customFormat="1"/>
    <row r="213" s="100" customFormat="1"/>
    <row r="214" s="100" customFormat="1"/>
    <row r="215" s="100" customFormat="1"/>
    <row r="216" s="100" customFormat="1"/>
    <row r="217" s="100" customFormat="1"/>
    <row r="218" s="100" customFormat="1"/>
    <row r="219" s="100" customFormat="1"/>
    <row r="220" s="100" customFormat="1"/>
    <row r="221" s="100" customFormat="1"/>
    <row r="222" s="100" customFormat="1"/>
    <row r="223" s="100" customFormat="1"/>
    <row r="224" s="100" customFormat="1"/>
    <row r="225" s="100" customFormat="1"/>
    <row r="226" s="100" customFormat="1"/>
    <row r="227" s="100" customFormat="1"/>
    <row r="228" s="100" customFormat="1"/>
    <row r="229" s="100" customFormat="1"/>
    <row r="230" s="100" customFormat="1"/>
    <row r="231" s="100" customFormat="1"/>
    <row r="232" s="100" customFormat="1"/>
    <row r="233" s="100" customFormat="1"/>
    <row r="234" s="100" customFormat="1"/>
    <row r="235" s="100" customFormat="1"/>
    <row r="236" s="100" customFormat="1"/>
    <row r="237" s="100" customFormat="1"/>
    <row r="238" s="100" customFormat="1"/>
    <row r="239" s="100" customFormat="1"/>
    <row r="240" s="100" customFormat="1"/>
    <row r="241" s="100" customFormat="1"/>
    <row r="242" s="100" customFormat="1"/>
    <row r="243" s="100" customFormat="1"/>
    <row r="244" s="100" customFormat="1"/>
    <row r="245" s="100" customFormat="1"/>
    <row r="246" s="100" customFormat="1"/>
    <row r="247" s="100" customFormat="1"/>
    <row r="248" s="100" customFormat="1"/>
    <row r="249" s="100" customFormat="1"/>
    <row r="250" s="100" customFormat="1"/>
    <row r="251" s="100" customFormat="1"/>
    <row r="252" s="100" customFormat="1"/>
    <row r="253" s="100" customFormat="1"/>
    <row r="254" s="100" customFormat="1"/>
    <row r="255" s="100" customFormat="1"/>
    <row r="256" s="100" customFormat="1"/>
    <row r="257" s="100" customFormat="1"/>
    <row r="258" s="100" customFormat="1"/>
    <row r="259" s="100" customFormat="1"/>
    <row r="260" s="100" customFormat="1"/>
    <row r="261" s="100" customFormat="1"/>
    <row r="262" s="100" customFormat="1"/>
    <row r="263" s="100" customFormat="1"/>
    <row r="264" s="100" customFormat="1"/>
    <row r="265" s="100" customFormat="1"/>
    <row r="266" s="100" customFormat="1"/>
    <row r="267" s="100" customFormat="1"/>
    <row r="268" s="100" customFormat="1"/>
    <row r="269" s="100" customFormat="1"/>
    <row r="270" s="100" customFormat="1"/>
    <row r="271" s="100" customFormat="1"/>
    <row r="272" s="100" customFormat="1"/>
    <row r="273" s="100" customFormat="1"/>
    <row r="274" s="100" customFormat="1"/>
    <row r="275" s="100" customFormat="1"/>
    <row r="276" s="100" customFormat="1"/>
    <row r="277" s="100" customFormat="1"/>
    <row r="278" s="100" customFormat="1"/>
    <row r="279" s="100" customFormat="1"/>
    <row r="280" s="100" customFormat="1"/>
    <row r="281" s="100" customFormat="1"/>
    <row r="282" s="100" customFormat="1"/>
    <row r="283" s="100" customFormat="1"/>
    <row r="284" s="100" customFormat="1"/>
    <row r="285" s="100" customFormat="1"/>
    <row r="286" s="100" customFormat="1"/>
    <row r="287" s="100" customFormat="1"/>
    <row r="288" s="100" customFormat="1"/>
    <row r="289" s="100" customFormat="1"/>
    <row r="290" s="100" customFormat="1"/>
    <row r="291" s="100" customFormat="1"/>
    <row r="292" s="100" customFormat="1"/>
    <row r="293" s="100" customFormat="1"/>
    <row r="294" s="100" customFormat="1"/>
    <row r="295" s="100" customFormat="1"/>
    <row r="296" s="100" customFormat="1"/>
    <row r="297" s="100" customFormat="1"/>
    <row r="298" s="100" customFormat="1"/>
    <row r="299" s="100" customFormat="1"/>
    <row r="300" s="100" customFormat="1"/>
    <row r="301" s="100" customFormat="1"/>
    <row r="302" s="100" customFormat="1"/>
    <row r="303" s="100" customFormat="1"/>
    <row r="304" s="100" customFormat="1"/>
    <row r="305" s="100" customFormat="1"/>
    <row r="306" s="100" customFormat="1"/>
    <row r="307" s="100" customFormat="1"/>
    <row r="308" s="100" customFormat="1"/>
    <row r="309" s="100" customFormat="1"/>
    <row r="310" s="100" customFormat="1"/>
    <row r="311" s="100" customFormat="1"/>
    <row r="312" s="100" customFormat="1"/>
    <row r="313" s="100" customFormat="1"/>
    <row r="314" s="100" customFormat="1"/>
    <row r="315" s="100" customFormat="1"/>
    <row r="316" s="100" customFormat="1"/>
    <row r="317" s="100" customFormat="1"/>
    <row r="318" s="100" customFormat="1"/>
    <row r="319" s="100" customFormat="1"/>
    <row r="320" s="100" customFormat="1"/>
    <row r="321" s="100" customFormat="1"/>
    <row r="322" s="100" customFormat="1"/>
    <row r="323" s="100" customFormat="1"/>
    <row r="324" s="100" customFormat="1"/>
    <row r="325" s="100" customFormat="1"/>
    <row r="326" s="100" customFormat="1"/>
    <row r="327" s="100" customFormat="1"/>
    <row r="328" s="100" customFormat="1"/>
    <row r="329" s="100" customFormat="1"/>
    <row r="330" s="100" customFormat="1"/>
    <row r="331" s="100" customFormat="1"/>
    <row r="332" s="100" customFormat="1"/>
    <row r="333" s="100" customFormat="1"/>
    <row r="334" s="100" customFormat="1"/>
    <row r="335" s="100" customFormat="1"/>
    <row r="336" s="100" customFormat="1"/>
    <row r="337" s="100" customFormat="1"/>
    <row r="338" s="100" customFormat="1"/>
    <row r="339" s="100" customFormat="1"/>
    <row r="340" s="100" customFormat="1"/>
    <row r="341" s="100" customFormat="1"/>
    <row r="342" s="100" customFormat="1"/>
    <row r="343" s="100" customFormat="1"/>
    <row r="344" s="100" customFormat="1"/>
    <row r="345" s="100" customFormat="1"/>
    <row r="346" s="100" customFormat="1"/>
    <row r="347" s="100" customFormat="1"/>
    <row r="348" s="100" customFormat="1"/>
    <row r="349" s="100" customFormat="1"/>
    <row r="350" s="100" customFormat="1"/>
    <row r="351" s="100" customFormat="1"/>
    <row r="352" s="100" customFormat="1"/>
    <row r="353" s="100" customFormat="1"/>
    <row r="354" s="100" customFormat="1"/>
    <row r="355" s="100" customFormat="1"/>
    <row r="356" s="100" customFormat="1"/>
    <row r="357" s="100" customFormat="1"/>
    <row r="358" s="100" customFormat="1"/>
    <row r="359" s="100" customFormat="1"/>
    <row r="360" s="100" customFormat="1"/>
    <row r="361" s="100" customFormat="1"/>
    <row r="362" s="100" customFormat="1"/>
    <row r="363" s="100" customFormat="1"/>
    <row r="364" s="100" customFormat="1"/>
    <row r="365" s="100" customFormat="1"/>
    <row r="366" s="100" customFormat="1"/>
    <row r="367" s="100" customFormat="1"/>
    <row r="368" s="100" customFormat="1"/>
    <row r="369" s="100" customFormat="1"/>
    <row r="370" s="100" customFormat="1"/>
    <row r="371" s="100" customFormat="1"/>
    <row r="372" s="100" customFormat="1"/>
    <row r="373" s="100" customFormat="1"/>
    <row r="374" s="100" customFormat="1"/>
    <row r="375" s="100" customFormat="1"/>
    <row r="376" s="100" customFormat="1"/>
    <row r="377" s="100" customFormat="1"/>
    <row r="378" s="100" customFormat="1"/>
    <row r="379" s="100" customFormat="1"/>
    <row r="380" s="100" customFormat="1"/>
    <row r="381" s="100" customFormat="1"/>
    <row r="382" s="100" customFormat="1"/>
    <row r="383" s="100" customFormat="1"/>
    <row r="384" s="100" customFormat="1"/>
    <row r="385" s="100" customFormat="1"/>
    <row r="386" s="100" customFormat="1"/>
    <row r="387" s="100" customFormat="1"/>
    <row r="388" s="100" customFormat="1"/>
    <row r="389" s="100" customFormat="1"/>
    <row r="390" s="100" customFormat="1"/>
    <row r="391" s="100" customFormat="1"/>
  </sheetData>
  <sheetProtection formatRows="0" selectLockedCells="1"/>
  <mergeCells count="15">
    <mergeCell ref="CD1:CE2"/>
    <mergeCell ref="CG1:CH1"/>
    <mergeCell ref="CG2:CH2"/>
    <mergeCell ref="CE41:CF41"/>
    <mergeCell ref="CE44:CF44"/>
    <mergeCell ref="CD4:CD51"/>
    <mergeCell ref="CE4:CF4"/>
    <mergeCell ref="CE20:CF20"/>
    <mergeCell ref="CE27:CF27"/>
    <mergeCell ref="CE31:CF31"/>
    <mergeCell ref="CE38:CF38"/>
    <mergeCell ref="CE48:CF48"/>
    <mergeCell ref="CE35:CF35"/>
    <mergeCell ref="CE17:CF17"/>
    <mergeCell ref="CE13:CF13"/>
  </mergeCells>
  <pageMargins left="0.7" right="0.7" top="0.75" bottom="0.75" header="0.3" footer="0.3"/>
  <pageSetup scale="4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79"/>
  <sheetViews>
    <sheetView showGridLines="0" rightToLeft="1" zoomScaleNormal="100" workbookViewId="0">
      <pane ySplit="3" topLeftCell="A4" activePane="bottomLeft" state="frozen"/>
      <selection pane="bottomLeft" sqref="A1:B2"/>
    </sheetView>
  </sheetViews>
  <sheetFormatPr defaultColWidth="0" defaultRowHeight="0" customHeight="1" zeroHeight="1"/>
  <cols>
    <col min="1" max="2" width="10.7109375" customWidth="1"/>
    <col min="3" max="3" width="120.7109375" customWidth="1"/>
    <col min="4" max="4" width="10.7109375" customWidth="1"/>
    <col min="5" max="5" width="16" style="264" customWidth="1"/>
    <col min="6" max="6" width="31.85546875" style="18" customWidth="1"/>
    <col min="7" max="13" width="0" hidden="1" customWidth="1"/>
    <col min="16" max="16382" width="9.140625" hidden="1"/>
    <col min="16383" max="16383" width="6.28515625" customWidth="1"/>
    <col min="16384" max="16384" width="8" customWidth="1"/>
  </cols>
  <sheetData>
    <row r="1" spans="1:6" s="25" customFormat="1" ht="61.5" customHeight="1">
      <c r="A1" s="936"/>
      <c r="B1" s="936"/>
      <c r="C1" s="138" t="s">
        <v>1737</v>
      </c>
      <c r="D1" s="928" t="s">
        <v>785</v>
      </c>
      <c r="E1" s="928"/>
      <c r="F1" s="487">
        <f>'شناسنامه بازدید'!D3</f>
        <v>0</v>
      </c>
    </row>
    <row r="2" spans="1:6" s="25" customFormat="1" ht="50.1" customHeight="1">
      <c r="A2" s="936"/>
      <c r="B2" s="936"/>
      <c r="C2" s="139" t="str">
        <f>"نام ارزیاب / ارزیابان:       "&amp;'شناسنامه بازدید'!C20</f>
        <v xml:space="preserve">نام ارزیاب / ارزیابان:       </v>
      </c>
      <c r="D2" s="928" t="s">
        <v>357</v>
      </c>
      <c r="E2" s="928"/>
      <c r="F2" s="487">
        <f>'شناسنامه بازدید'!B3</f>
        <v>0</v>
      </c>
    </row>
    <row r="3" spans="1:6" s="27" customFormat="1" ht="59.25" customHeight="1">
      <c r="A3" s="66" t="s">
        <v>0</v>
      </c>
      <c r="B3" s="66" t="s">
        <v>1</v>
      </c>
      <c r="C3" s="66" t="s">
        <v>2</v>
      </c>
      <c r="D3" s="118" t="s">
        <v>934</v>
      </c>
      <c r="E3" s="251" t="s">
        <v>3</v>
      </c>
      <c r="F3" s="66" t="s">
        <v>786</v>
      </c>
    </row>
    <row r="4" spans="1:6" s="27" customFormat="1" ht="30" customHeight="1">
      <c r="A4" s="937"/>
      <c r="B4" s="367">
        <v>1</v>
      </c>
      <c r="C4" s="368" t="s">
        <v>1536</v>
      </c>
      <c r="D4" s="272">
        <v>4</v>
      </c>
      <c r="E4" s="369"/>
      <c r="F4" s="66"/>
    </row>
    <row r="5" spans="1:6" s="27" customFormat="1" ht="30" customHeight="1">
      <c r="A5" s="937"/>
      <c r="B5" s="367">
        <v>2</v>
      </c>
      <c r="C5" s="271" t="s">
        <v>1537</v>
      </c>
      <c r="D5" s="278">
        <v>6</v>
      </c>
      <c r="E5" s="369"/>
      <c r="F5" s="66"/>
    </row>
    <row r="6" spans="1:6" s="27" customFormat="1" ht="30" customHeight="1">
      <c r="A6" s="937"/>
      <c r="B6" s="367">
        <v>3</v>
      </c>
      <c r="C6" s="370" t="s">
        <v>1538</v>
      </c>
      <c r="D6" s="278">
        <v>3</v>
      </c>
      <c r="E6" s="369"/>
      <c r="F6" s="66"/>
    </row>
    <row r="7" spans="1:6" s="27" customFormat="1" ht="30" customHeight="1">
      <c r="A7" s="937"/>
      <c r="B7" s="367">
        <v>4</v>
      </c>
      <c r="C7" s="370" t="s">
        <v>1539</v>
      </c>
      <c r="D7" s="278">
        <v>2.5</v>
      </c>
      <c r="E7" s="369"/>
      <c r="F7" s="66"/>
    </row>
    <row r="8" spans="1:6" s="27" customFormat="1" ht="30" customHeight="1">
      <c r="A8" s="371"/>
      <c r="B8" s="367">
        <v>5</v>
      </c>
      <c r="C8" s="370" t="s">
        <v>1540</v>
      </c>
      <c r="D8" s="278">
        <v>4.5</v>
      </c>
      <c r="E8" s="369"/>
      <c r="F8" s="66"/>
    </row>
    <row r="9" spans="1:6" s="27" customFormat="1" ht="30" customHeight="1">
      <c r="A9" s="937"/>
      <c r="B9" s="367">
        <v>6</v>
      </c>
      <c r="C9" s="276" t="s">
        <v>1541</v>
      </c>
      <c r="D9" s="268">
        <v>1</v>
      </c>
      <c r="E9" s="372"/>
      <c r="F9" s="66"/>
    </row>
    <row r="10" spans="1:6" s="27" customFormat="1" ht="30" customHeight="1">
      <c r="A10" s="937"/>
      <c r="B10" s="367">
        <v>7</v>
      </c>
      <c r="C10" s="276" t="s">
        <v>1542</v>
      </c>
      <c r="D10" s="268">
        <v>1</v>
      </c>
      <c r="E10" s="372"/>
      <c r="F10" s="66"/>
    </row>
    <row r="11" spans="1:6" s="27" customFormat="1" ht="30" customHeight="1">
      <c r="A11" s="937"/>
      <c r="B11" s="367">
        <v>8</v>
      </c>
      <c r="C11" s="270" t="s">
        <v>1543</v>
      </c>
      <c r="D11" s="277">
        <v>1</v>
      </c>
      <c r="E11" s="372"/>
      <c r="F11" s="66"/>
    </row>
    <row r="12" spans="1:6" s="27" customFormat="1" ht="30" customHeight="1">
      <c r="A12" s="937"/>
      <c r="B12" s="367">
        <v>9</v>
      </c>
      <c r="C12" s="276" t="s">
        <v>1544</v>
      </c>
      <c r="D12" s="272">
        <v>1</v>
      </c>
      <c r="E12" s="369"/>
      <c r="F12" s="66"/>
    </row>
    <row r="13" spans="1:6" s="27" customFormat="1" ht="30" customHeight="1">
      <c r="A13" s="937"/>
      <c r="B13" s="367">
        <v>10</v>
      </c>
      <c r="C13" s="270" t="s">
        <v>1545</v>
      </c>
      <c r="D13" s="278">
        <v>1</v>
      </c>
      <c r="E13" s="369"/>
      <c r="F13" s="66"/>
    </row>
    <row r="14" spans="1:6" s="27" customFormat="1" ht="30" customHeight="1">
      <c r="A14" s="937"/>
      <c r="B14" s="367">
        <v>11</v>
      </c>
      <c r="C14" s="271" t="s">
        <v>1546</v>
      </c>
      <c r="D14" s="278">
        <v>1</v>
      </c>
      <c r="E14" s="369"/>
      <c r="F14" s="66"/>
    </row>
    <row r="15" spans="1:6" s="27" customFormat="1" ht="30" customHeight="1">
      <c r="A15" s="937"/>
      <c r="B15" s="367">
        <v>12</v>
      </c>
      <c r="C15" s="271" t="s">
        <v>1547</v>
      </c>
      <c r="D15" s="278">
        <v>0.5</v>
      </c>
      <c r="E15" s="369"/>
      <c r="F15" s="66"/>
    </row>
    <row r="16" spans="1:6" s="27" customFormat="1" ht="30" customHeight="1">
      <c r="A16" s="937"/>
      <c r="B16" s="367">
        <v>13</v>
      </c>
      <c r="C16" s="368" t="s">
        <v>1548</v>
      </c>
      <c r="D16" s="272">
        <v>1</v>
      </c>
      <c r="E16" s="369"/>
      <c r="F16" s="66"/>
    </row>
    <row r="17" spans="1:6" s="27" customFormat="1" ht="30" customHeight="1">
      <c r="A17" s="937"/>
      <c r="B17" s="367">
        <v>14</v>
      </c>
      <c r="C17" s="368" t="s">
        <v>1549</v>
      </c>
      <c r="D17" s="272">
        <v>1</v>
      </c>
      <c r="E17" s="369"/>
      <c r="F17" s="66"/>
    </row>
    <row r="18" spans="1:6" s="27" customFormat="1" ht="30" customHeight="1">
      <c r="A18" s="937"/>
      <c r="B18" s="367">
        <v>15</v>
      </c>
      <c r="C18" s="368" t="s">
        <v>1550</v>
      </c>
      <c r="D18" s="272">
        <v>0.5</v>
      </c>
      <c r="E18" s="369"/>
      <c r="F18" s="66"/>
    </row>
    <row r="19" spans="1:6" s="27" customFormat="1" ht="30" customHeight="1">
      <c r="A19" s="937"/>
      <c r="B19" s="367">
        <v>16</v>
      </c>
      <c r="C19" s="271" t="s">
        <v>1551</v>
      </c>
      <c r="D19" s="278">
        <v>1</v>
      </c>
      <c r="E19" s="369"/>
      <c r="F19" s="66"/>
    </row>
    <row r="20" spans="1:6" s="27" customFormat="1" ht="30" customHeight="1">
      <c r="A20" s="937"/>
      <c r="B20" s="367">
        <v>17</v>
      </c>
      <c r="C20" s="373" t="s">
        <v>1552</v>
      </c>
      <c r="D20" s="268">
        <v>1</v>
      </c>
      <c r="E20" s="372"/>
      <c r="F20" s="66"/>
    </row>
    <row r="21" spans="1:6" s="27" customFormat="1" ht="30" customHeight="1">
      <c r="A21" s="937"/>
      <c r="B21" s="367">
        <v>18</v>
      </c>
      <c r="C21" s="370" t="s">
        <v>1553</v>
      </c>
      <c r="D21" s="277">
        <v>1</v>
      </c>
      <c r="E21" s="372"/>
      <c r="F21" s="66"/>
    </row>
    <row r="22" spans="1:6" s="27" customFormat="1" ht="30" customHeight="1">
      <c r="A22" s="937"/>
      <c r="B22" s="367">
        <v>19</v>
      </c>
      <c r="C22" s="368" t="s">
        <v>1554</v>
      </c>
      <c r="D22" s="272">
        <v>1.5</v>
      </c>
      <c r="E22" s="369"/>
      <c r="F22" s="66"/>
    </row>
    <row r="23" spans="1:6" s="27" customFormat="1" ht="30" customHeight="1">
      <c r="A23" s="937"/>
      <c r="B23" s="367">
        <v>20</v>
      </c>
      <c r="C23" s="368" t="s">
        <v>1555</v>
      </c>
      <c r="D23" s="272">
        <v>2</v>
      </c>
      <c r="E23" s="369"/>
      <c r="F23" s="66"/>
    </row>
    <row r="24" spans="1:6" s="27" customFormat="1" ht="30" customHeight="1">
      <c r="A24" s="937"/>
      <c r="B24" s="367">
        <v>21</v>
      </c>
      <c r="C24" s="368" t="s">
        <v>1556</v>
      </c>
      <c r="D24" s="272">
        <v>2.5</v>
      </c>
      <c r="E24" s="369"/>
      <c r="F24" s="66"/>
    </row>
    <row r="25" spans="1:6" s="27" customFormat="1" ht="30" customHeight="1">
      <c r="A25" s="937"/>
      <c r="B25" s="367">
        <v>22</v>
      </c>
      <c r="C25" s="271" t="s">
        <v>1557</v>
      </c>
      <c r="D25" s="278">
        <v>4</v>
      </c>
      <c r="E25" s="369"/>
      <c r="F25" s="66"/>
    </row>
    <row r="26" spans="1:6" s="27" customFormat="1" ht="30" customHeight="1">
      <c r="A26" s="937"/>
      <c r="B26" s="367">
        <v>23</v>
      </c>
      <c r="C26" s="276" t="s">
        <v>1558</v>
      </c>
      <c r="D26" s="272">
        <v>1</v>
      </c>
      <c r="E26" s="369"/>
      <c r="F26" s="66"/>
    </row>
    <row r="27" spans="1:6" s="27" customFormat="1" ht="30" customHeight="1">
      <c r="A27" s="937"/>
      <c r="B27" s="367">
        <v>24</v>
      </c>
      <c r="C27" s="276" t="s">
        <v>1559</v>
      </c>
      <c r="D27" s="272">
        <v>1</v>
      </c>
      <c r="E27" s="369"/>
      <c r="F27" s="66"/>
    </row>
    <row r="28" spans="1:6" s="27" customFormat="1" ht="30" customHeight="1">
      <c r="A28" s="937"/>
      <c r="B28" s="367">
        <v>25</v>
      </c>
      <c r="C28" s="276" t="s">
        <v>1560</v>
      </c>
      <c r="D28" s="272">
        <v>4.5</v>
      </c>
      <c r="E28" s="369"/>
      <c r="F28" s="66"/>
    </row>
    <row r="29" spans="1:6" s="27" customFormat="1" ht="30" customHeight="1">
      <c r="A29" s="937"/>
      <c r="B29" s="367">
        <v>26</v>
      </c>
      <c r="C29" s="270" t="s">
        <v>1561</v>
      </c>
      <c r="D29" s="278">
        <v>5.5</v>
      </c>
      <c r="E29" s="369"/>
      <c r="F29" s="66"/>
    </row>
    <row r="30" spans="1:6" s="27" customFormat="1" ht="30" customHeight="1">
      <c r="A30" s="937"/>
      <c r="B30" s="367">
        <v>27</v>
      </c>
      <c r="C30" s="276" t="s">
        <v>1562</v>
      </c>
      <c r="D30" s="272">
        <v>1.5</v>
      </c>
      <c r="E30" s="369"/>
      <c r="F30" s="66"/>
    </row>
    <row r="31" spans="1:6" s="27" customFormat="1" ht="30" customHeight="1">
      <c r="A31" s="937"/>
      <c r="B31" s="367">
        <v>28</v>
      </c>
      <c r="C31" s="270" t="s">
        <v>1563</v>
      </c>
      <c r="D31" s="278">
        <v>2</v>
      </c>
      <c r="E31" s="369"/>
      <c r="F31" s="66"/>
    </row>
    <row r="32" spans="1:6" s="27" customFormat="1" ht="30" customHeight="1">
      <c r="A32" s="937"/>
      <c r="B32" s="367">
        <v>29</v>
      </c>
      <c r="C32" s="271" t="s">
        <v>1564</v>
      </c>
      <c r="D32" s="278">
        <v>5</v>
      </c>
      <c r="E32" s="369"/>
      <c r="F32" s="66"/>
    </row>
    <row r="33" spans="1:6" s="27" customFormat="1" ht="30" customHeight="1">
      <c r="A33" s="937"/>
      <c r="B33" s="367">
        <v>30</v>
      </c>
      <c r="C33" s="271" t="s">
        <v>1565</v>
      </c>
      <c r="D33" s="278">
        <v>5</v>
      </c>
      <c r="E33" s="369"/>
      <c r="F33" s="66"/>
    </row>
    <row r="34" spans="1:6" s="27" customFormat="1" ht="30" customHeight="1">
      <c r="A34" s="937"/>
      <c r="B34" s="367">
        <v>31</v>
      </c>
      <c r="C34" s="271" t="s">
        <v>1566</v>
      </c>
      <c r="D34" s="278">
        <v>1.5</v>
      </c>
      <c r="E34" s="369"/>
      <c r="F34" s="66"/>
    </row>
    <row r="35" spans="1:6" s="27" customFormat="1" ht="30" customHeight="1">
      <c r="A35" s="937"/>
      <c r="B35" s="367">
        <v>32</v>
      </c>
      <c r="C35" s="271" t="s">
        <v>1567</v>
      </c>
      <c r="D35" s="278">
        <v>1</v>
      </c>
      <c r="E35" s="369"/>
      <c r="F35" s="66"/>
    </row>
    <row r="36" spans="1:6" s="27" customFormat="1" ht="30" customHeight="1">
      <c r="A36" s="937"/>
      <c r="B36" s="367">
        <v>33</v>
      </c>
      <c r="C36" s="271" t="s">
        <v>1568</v>
      </c>
      <c r="D36" s="278">
        <v>1.5</v>
      </c>
      <c r="E36" s="369"/>
      <c r="F36" s="66"/>
    </row>
    <row r="37" spans="1:6" s="27" customFormat="1" ht="30" customHeight="1">
      <c r="A37" s="937"/>
      <c r="B37" s="367">
        <v>34</v>
      </c>
      <c r="C37" s="271" t="s">
        <v>1569</v>
      </c>
      <c r="D37" s="278">
        <v>2</v>
      </c>
      <c r="E37" s="369"/>
      <c r="F37" s="66"/>
    </row>
    <row r="38" spans="1:6" s="27" customFormat="1" ht="45.75" customHeight="1">
      <c r="A38" s="937"/>
      <c r="B38" s="367">
        <v>35</v>
      </c>
      <c r="C38" s="104" t="s">
        <v>1570</v>
      </c>
      <c r="D38" s="273">
        <v>2</v>
      </c>
      <c r="E38" s="369"/>
      <c r="F38" s="66"/>
    </row>
    <row r="39" spans="1:6" s="27" customFormat="1" ht="30" customHeight="1">
      <c r="A39" s="937"/>
      <c r="B39" s="367">
        <v>36</v>
      </c>
      <c r="C39" s="370" t="s">
        <v>1571</v>
      </c>
      <c r="D39" s="277">
        <v>1</v>
      </c>
      <c r="E39" s="372"/>
      <c r="F39" s="66"/>
    </row>
    <row r="40" spans="1:6" s="27" customFormat="1" ht="30" customHeight="1">
      <c r="A40" s="937"/>
      <c r="B40" s="367">
        <v>37</v>
      </c>
      <c r="C40" s="271" t="s">
        <v>1572</v>
      </c>
      <c r="D40" s="278">
        <v>1</v>
      </c>
      <c r="E40" s="369"/>
      <c r="F40" s="66"/>
    </row>
    <row r="41" spans="1:6" s="27" customFormat="1" ht="30" customHeight="1">
      <c r="A41" s="937"/>
      <c r="B41" s="367">
        <v>38</v>
      </c>
      <c r="C41" s="104" t="s">
        <v>1573</v>
      </c>
      <c r="D41" s="273">
        <v>2.5</v>
      </c>
      <c r="E41" s="369"/>
      <c r="F41" s="66"/>
    </row>
    <row r="42" spans="1:6" s="27" customFormat="1" ht="30" customHeight="1">
      <c r="A42" s="937"/>
      <c r="B42" s="367">
        <v>39</v>
      </c>
      <c r="C42" s="370" t="s">
        <v>1574</v>
      </c>
      <c r="D42" s="278">
        <v>3.5</v>
      </c>
      <c r="E42" s="369"/>
      <c r="F42" s="66"/>
    </row>
    <row r="43" spans="1:6" s="27" customFormat="1" ht="30" customHeight="1">
      <c r="A43" s="937"/>
      <c r="B43" s="367">
        <v>40</v>
      </c>
      <c r="C43" s="370" t="s">
        <v>1575</v>
      </c>
      <c r="D43" s="278">
        <v>1</v>
      </c>
      <c r="E43" s="369"/>
      <c r="F43" s="66"/>
    </row>
    <row r="44" spans="1:6" s="27" customFormat="1" ht="30" customHeight="1">
      <c r="A44" s="937"/>
      <c r="B44" s="367">
        <v>41</v>
      </c>
      <c r="C44" s="370" t="s">
        <v>1576</v>
      </c>
      <c r="D44" s="278">
        <v>1</v>
      </c>
      <c r="E44" s="369"/>
      <c r="F44" s="66"/>
    </row>
    <row r="45" spans="1:6" s="27" customFormat="1" ht="30" customHeight="1">
      <c r="A45" s="937"/>
      <c r="B45" s="367">
        <v>42</v>
      </c>
      <c r="C45" s="370" t="s">
        <v>1577</v>
      </c>
      <c r="D45" s="278">
        <v>2</v>
      </c>
      <c r="E45" s="369"/>
      <c r="F45" s="66"/>
    </row>
    <row r="46" spans="1:6" s="27" customFormat="1" ht="30" customHeight="1">
      <c r="A46" s="937"/>
      <c r="B46" s="367">
        <v>43</v>
      </c>
      <c r="C46" s="370" t="s">
        <v>1578</v>
      </c>
      <c r="D46" s="278">
        <v>2</v>
      </c>
      <c r="E46" s="369"/>
      <c r="F46" s="66"/>
    </row>
    <row r="47" spans="1:6" s="27" customFormat="1" ht="30" customHeight="1">
      <c r="A47" s="937"/>
      <c r="B47" s="367">
        <v>44</v>
      </c>
      <c r="C47" s="370" t="s">
        <v>1579</v>
      </c>
      <c r="D47" s="278">
        <v>3</v>
      </c>
      <c r="E47" s="369"/>
      <c r="F47" s="66"/>
    </row>
    <row r="48" spans="1:6" s="27" customFormat="1" ht="30" customHeight="1">
      <c r="A48" s="937"/>
      <c r="B48" s="367">
        <v>45</v>
      </c>
      <c r="C48" s="370" t="s">
        <v>1580</v>
      </c>
      <c r="D48" s="278">
        <v>3</v>
      </c>
      <c r="E48" s="369"/>
      <c r="F48" s="66"/>
    </row>
    <row r="49" spans="1:6" s="27" customFormat="1" ht="30" customHeight="1">
      <c r="A49" s="937"/>
      <c r="B49" s="367">
        <v>46</v>
      </c>
      <c r="C49" s="368" t="s">
        <v>1581</v>
      </c>
      <c r="D49" s="268">
        <v>1</v>
      </c>
      <c r="E49" s="372"/>
      <c r="F49" s="66"/>
    </row>
    <row r="50" spans="1:6" s="27" customFormat="1" ht="30" customHeight="1">
      <c r="A50" s="937"/>
      <c r="B50" s="367">
        <v>47</v>
      </c>
      <c r="C50" s="271" t="s">
        <v>1582</v>
      </c>
      <c r="D50" s="277">
        <v>1</v>
      </c>
      <c r="E50" s="372"/>
      <c r="F50" s="66"/>
    </row>
    <row r="51" spans="1:6" s="27" customFormat="1" ht="30" customHeight="1">
      <c r="A51" s="937"/>
      <c r="B51" s="367">
        <v>48</v>
      </c>
      <c r="C51" s="271" t="s">
        <v>1583</v>
      </c>
      <c r="D51" s="278">
        <v>1</v>
      </c>
      <c r="E51" s="369"/>
      <c r="F51" s="66"/>
    </row>
    <row r="52" spans="1:6" s="27" customFormat="1" ht="30" customHeight="1">
      <c r="A52" s="937"/>
      <c r="B52" s="367">
        <v>49</v>
      </c>
      <c r="C52" s="271" t="s">
        <v>1584</v>
      </c>
      <c r="D52" s="277">
        <v>1</v>
      </c>
      <c r="E52" s="372"/>
      <c r="F52" s="66"/>
    </row>
    <row r="53" spans="1:6" s="27" customFormat="1" ht="30" customHeight="1">
      <c r="A53" s="937"/>
      <c r="B53" s="367">
        <v>50</v>
      </c>
      <c r="C53" s="271" t="s">
        <v>1585</v>
      </c>
      <c r="D53" s="277">
        <v>1</v>
      </c>
      <c r="E53" s="372"/>
      <c r="F53" s="66"/>
    </row>
    <row r="54" spans="1:6" s="27" customFormat="1" ht="30" customHeight="1">
      <c r="A54" s="937"/>
      <c r="B54" s="367">
        <v>51</v>
      </c>
      <c r="C54" s="271" t="s">
        <v>1586</v>
      </c>
      <c r="D54" s="278">
        <v>1</v>
      </c>
      <c r="E54" s="369"/>
      <c r="F54" s="66"/>
    </row>
    <row r="55" spans="1:6" s="27" customFormat="1" ht="30" customHeight="1">
      <c r="A55" s="937"/>
      <c r="B55" s="367">
        <v>52</v>
      </c>
      <c r="C55" s="368" t="s">
        <v>1587</v>
      </c>
      <c r="D55" s="272">
        <v>1.5</v>
      </c>
      <c r="E55" s="369"/>
      <c r="F55" s="66"/>
    </row>
    <row r="56" spans="1:6" s="27" customFormat="1" ht="30" customHeight="1">
      <c r="A56" s="937"/>
      <c r="B56" s="367">
        <v>53</v>
      </c>
      <c r="C56" s="271" t="s">
        <v>1588</v>
      </c>
      <c r="D56" s="278">
        <v>2</v>
      </c>
      <c r="E56" s="369"/>
      <c r="F56" s="66"/>
    </row>
    <row r="57" spans="1:6" s="27" customFormat="1" ht="30" customHeight="1">
      <c r="A57" s="937"/>
      <c r="B57" s="367">
        <v>54</v>
      </c>
      <c r="C57" s="271" t="s">
        <v>1589</v>
      </c>
      <c r="D57" s="278">
        <v>1.5</v>
      </c>
      <c r="E57" s="369"/>
      <c r="F57" s="66"/>
    </row>
    <row r="58" spans="1:6" s="27" customFormat="1" ht="30" customHeight="1">
      <c r="A58" s="937"/>
      <c r="B58" s="367">
        <v>55</v>
      </c>
      <c r="C58" s="271" t="s">
        <v>1590</v>
      </c>
      <c r="D58" s="278">
        <v>1</v>
      </c>
      <c r="E58" s="369"/>
      <c r="F58" s="66"/>
    </row>
    <row r="59" spans="1:6" s="27" customFormat="1" ht="30" customHeight="1">
      <c r="A59" s="937"/>
      <c r="B59" s="367">
        <v>56</v>
      </c>
      <c r="C59" s="271" t="s">
        <v>1591</v>
      </c>
      <c r="D59" s="278">
        <v>2.5</v>
      </c>
      <c r="E59" s="369"/>
      <c r="F59" s="66"/>
    </row>
    <row r="60" spans="1:6" s="27" customFormat="1" ht="30" customHeight="1">
      <c r="A60" s="937"/>
      <c r="B60" s="367">
        <v>57</v>
      </c>
      <c r="C60" s="271" t="s">
        <v>1592</v>
      </c>
      <c r="D60" s="278">
        <v>2</v>
      </c>
      <c r="E60" s="369"/>
      <c r="F60" s="66"/>
    </row>
    <row r="61" spans="1:6" s="27" customFormat="1" ht="30" customHeight="1">
      <c r="A61" s="937"/>
      <c r="B61" s="367">
        <v>58</v>
      </c>
      <c r="C61" s="271" t="s">
        <v>1593</v>
      </c>
      <c r="D61" s="278">
        <v>4</v>
      </c>
      <c r="E61" s="369"/>
      <c r="F61" s="66"/>
    </row>
    <row r="62" spans="1:6" s="27" customFormat="1" ht="30" customHeight="1">
      <c r="A62" s="937"/>
      <c r="B62" s="367">
        <v>59</v>
      </c>
      <c r="C62" s="271" t="s">
        <v>1594</v>
      </c>
      <c r="D62" s="278">
        <v>1.5</v>
      </c>
      <c r="E62" s="369"/>
      <c r="F62" s="66"/>
    </row>
    <row r="63" spans="1:6" s="27" customFormat="1" ht="30" customHeight="1">
      <c r="A63" s="937"/>
      <c r="B63" s="367">
        <v>60</v>
      </c>
      <c r="C63" s="271" t="s">
        <v>1595</v>
      </c>
      <c r="D63" s="278">
        <v>3</v>
      </c>
      <c r="E63" s="369"/>
      <c r="F63" s="66"/>
    </row>
    <row r="64" spans="1:6" s="27" customFormat="1" ht="30" customHeight="1">
      <c r="A64" s="937"/>
      <c r="B64" s="367">
        <v>61</v>
      </c>
      <c r="C64" s="374" t="s">
        <v>1596</v>
      </c>
      <c r="D64" s="275">
        <v>1</v>
      </c>
      <c r="E64" s="369"/>
      <c r="F64" s="66"/>
    </row>
    <row r="65" spans="1:6" s="27" customFormat="1" ht="30" customHeight="1">
      <c r="A65" s="937"/>
      <c r="B65" s="367">
        <v>62</v>
      </c>
      <c r="C65" s="271" t="s">
        <v>1597</v>
      </c>
      <c r="D65" s="278">
        <v>6</v>
      </c>
      <c r="E65" s="369"/>
      <c r="F65" s="66"/>
    </row>
    <row r="66" spans="1:6" s="27" customFormat="1" ht="30" customHeight="1">
      <c r="A66" s="937"/>
      <c r="B66" s="367">
        <v>63</v>
      </c>
      <c r="C66" s="271" t="s">
        <v>1598</v>
      </c>
      <c r="D66" s="278">
        <v>2</v>
      </c>
      <c r="E66" s="369"/>
      <c r="F66" s="66"/>
    </row>
    <row r="67" spans="1:6" s="27" customFormat="1" ht="30" customHeight="1">
      <c r="A67" s="371"/>
      <c r="B67" s="367">
        <v>64</v>
      </c>
      <c r="C67" s="271" t="s">
        <v>1599</v>
      </c>
      <c r="D67" s="278">
        <v>2</v>
      </c>
      <c r="E67" s="369"/>
      <c r="F67" s="66"/>
    </row>
    <row r="68" spans="1:6" s="27" customFormat="1" ht="30" customHeight="1">
      <c r="A68" s="371"/>
      <c r="B68" s="367">
        <v>65</v>
      </c>
      <c r="C68" s="271" t="s">
        <v>1600</v>
      </c>
      <c r="D68" s="278">
        <v>4.5</v>
      </c>
      <c r="E68" s="369"/>
      <c r="F68" s="66"/>
    </row>
    <row r="69" spans="1:6" s="27" customFormat="1" ht="30" customHeight="1">
      <c r="A69" s="371"/>
      <c r="B69" s="367">
        <v>66</v>
      </c>
      <c r="C69" s="271" t="s">
        <v>1601</v>
      </c>
      <c r="D69" s="278">
        <v>1.5</v>
      </c>
      <c r="E69" s="369"/>
      <c r="F69" s="66"/>
    </row>
    <row r="70" spans="1:6" s="27" customFormat="1" ht="30" customHeight="1">
      <c r="A70" s="937"/>
      <c r="B70" s="367">
        <v>67</v>
      </c>
      <c r="C70" s="276" t="s">
        <v>1602</v>
      </c>
      <c r="D70" s="268">
        <v>1</v>
      </c>
      <c r="E70" s="369"/>
      <c r="F70" s="66"/>
    </row>
    <row r="71" spans="1:6" s="27" customFormat="1" ht="30" customHeight="1">
      <c r="A71" s="937"/>
      <c r="B71" s="367">
        <v>68</v>
      </c>
      <c r="C71" s="270" t="s">
        <v>1603</v>
      </c>
      <c r="D71" s="277">
        <v>1</v>
      </c>
      <c r="E71" s="369"/>
      <c r="F71" s="66"/>
    </row>
    <row r="72" spans="1:6" s="27" customFormat="1" ht="30" customHeight="1">
      <c r="A72" s="937"/>
      <c r="B72" s="367">
        <v>69</v>
      </c>
      <c r="C72" s="274" t="s">
        <v>1604</v>
      </c>
      <c r="D72" s="375">
        <v>1.5</v>
      </c>
      <c r="E72" s="369"/>
      <c r="F72" s="66"/>
    </row>
    <row r="73" spans="1:6" s="27" customFormat="1" ht="30" customHeight="1">
      <c r="A73" s="937"/>
      <c r="B73" s="367">
        <v>70</v>
      </c>
      <c r="C73" s="270" t="s">
        <v>1605</v>
      </c>
      <c r="D73" s="277">
        <v>4</v>
      </c>
      <c r="E73" s="263"/>
      <c r="F73" s="66"/>
    </row>
    <row r="74" spans="1:6" s="27" customFormat="1" ht="30" customHeight="1">
      <c r="A74" s="937"/>
      <c r="B74" s="367">
        <v>71</v>
      </c>
      <c r="C74" s="274" t="s">
        <v>1606</v>
      </c>
      <c r="D74" s="375">
        <v>5</v>
      </c>
      <c r="E74" s="369"/>
      <c r="F74" s="66"/>
    </row>
    <row r="75" spans="1:6" s="27" customFormat="1" ht="30" customHeight="1">
      <c r="A75" s="937"/>
      <c r="B75" s="367">
        <v>72</v>
      </c>
      <c r="C75" s="270" t="s">
        <v>1607</v>
      </c>
      <c r="D75" s="277">
        <v>2.5</v>
      </c>
      <c r="E75" s="369"/>
      <c r="F75" s="66"/>
    </row>
    <row r="76" spans="1:6" s="27" customFormat="1" ht="30" customHeight="1">
      <c r="A76" s="937"/>
      <c r="B76" s="367">
        <v>73</v>
      </c>
      <c r="C76" s="276" t="s">
        <v>1608</v>
      </c>
      <c r="D76" s="272">
        <v>3</v>
      </c>
      <c r="E76" s="369"/>
      <c r="F76" s="66"/>
    </row>
    <row r="77" spans="1:6" s="27" customFormat="1" ht="30" customHeight="1">
      <c r="A77" s="937"/>
      <c r="B77" s="367">
        <v>74</v>
      </c>
      <c r="C77" s="270" t="s">
        <v>1609</v>
      </c>
      <c r="D77" s="278">
        <v>4.5</v>
      </c>
      <c r="E77" s="369"/>
      <c r="F77" s="66"/>
    </row>
    <row r="78" spans="1:6" s="27" customFormat="1" ht="30" customHeight="1">
      <c r="A78" s="937"/>
      <c r="B78" s="367">
        <v>75</v>
      </c>
      <c r="C78" s="370" t="s">
        <v>1610</v>
      </c>
      <c r="D78" s="44">
        <v>4</v>
      </c>
      <c r="E78" s="376"/>
      <c r="F78" s="66"/>
    </row>
    <row r="79" spans="1:6" s="27" customFormat="1" ht="46.5" customHeight="1">
      <c r="A79" s="937"/>
      <c r="B79" s="367">
        <v>76</v>
      </c>
      <c r="C79" s="370" t="s">
        <v>1611</v>
      </c>
      <c r="D79" s="44">
        <v>3.5</v>
      </c>
      <c r="E79" s="376"/>
      <c r="F79" s="66"/>
    </row>
    <row r="80" spans="1:6" s="27" customFormat="1" ht="30" customHeight="1">
      <c r="A80" s="371"/>
      <c r="B80" s="367">
        <v>77</v>
      </c>
      <c r="C80" s="370" t="s">
        <v>1612</v>
      </c>
      <c r="D80" s="278">
        <v>2.5</v>
      </c>
      <c r="E80" s="369"/>
      <c r="F80" s="66"/>
    </row>
    <row r="81" spans="1:6" s="27" customFormat="1" ht="59.25" customHeight="1">
      <c r="A81" s="938" t="s">
        <v>4</v>
      </c>
      <c r="B81" s="939"/>
      <c r="C81" s="380" t="s">
        <v>5</v>
      </c>
      <c r="D81" s="377">
        <f>SUM(D4:D80)</f>
        <v>170</v>
      </c>
      <c r="E81" s="378"/>
      <c r="F81" s="379"/>
    </row>
    <row r="82" spans="1:6" s="27" customFormat="1" ht="59.25" customHeight="1" thickBot="1">
      <c r="A82" s="940"/>
      <c r="B82" s="941"/>
      <c r="C82" s="933" t="s">
        <v>7</v>
      </c>
      <c r="D82" s="934"/>
      <c r="E82" s="935"/>
      <c r="F82" s="379">
        <f>E81*100/D81</f>
        <v>0</v>
      </c>
    </row>
    <row r="83" spans="1:6" ht="18.75" customHeight="1">
      <c r="A83" s="19"/>
      <c r="B83" s="19"/>
      <c r="C83" s="19"/>
      <c r="D83" s="19"/>
      <c r="E83" s="19"/>
    </row>
    <row r="84" spans="1:6" ht="18.75" customHeight="1"/>
    <row r="85" spans="1:6" ht="18.75" customHeight="1"/>
    <row r="86" spans="1:6" ht="18.75" customHeight="1"/>
    <row r="87" spans="1:6" ht="18.75" customHeight="1"/>
    <row r="88" spans="1:6" ht="18.75" customHeight="1"/>
    <row r="89" spans="1:6" ht="18.75" customHeight="1"/>
    <row r="90" spans="1:6" ht="18.75" customHeight="1"/>
    <row r="91" spans="1:6" ht="18.75" customHeight="1"/>
    <row r="92" spans="1:6" ht="18.75" customHeight="1"/>
    <row r="93" spans="1:6" ht="18.75" customHeight="1"/>
    <row r="94" spans="1:6" ht="18.75" customHeight="1"/>
    <row r="95" spans="1:6" ht="18.75" customHeight="1"/>
    <row r="96" spans="1: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sheetData>
  <sheetProtection formatRows="0" selectLockedCells="1"/>
  <mergeCells count="14">
    <mergeCell ref="C82:E82"/>
    <mergeCell ref="A1:B2"/>
    <mergeCell ref="D1:E1"/>
    <mergeCell ref="D2:E2"/>
    <mergeCell ref="A49:A52"/>
    <mergeCell ref="A53:A62"/>
    <mergeCell ref="A63:A66"/>
    <mergeCell ref="A70:A79"/>
    <mergeCell ref="A81:B82"/>
    <mergeCell ref="A4:A5"/>
    <mergeCell ref="A6:A7"/>
    <mergeCell ref="A9:A11"/>
    <mergeCell ref="A12:A14"/>
    <mergeCell ref="A15:A48"/>
  </mergeCells>
  <pageMargins left="0.7" right="0.7" top="0.75" bottom="0.75"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showGridLines="0" rightToLeft="1" zoomScaleNormal="100" workbookViewId="0">
      <pane ySplit="3" topLeftCell="A468" activePane="bottomLeft" state="frozen"/>
      <selection pane="bottomLeft" sqref="A1:B2"/>
    </sheetView>
  </sheetViews>
  <sheetFormatPr defaultColWidth="0" defaultRowHeight="15" zeroHeight="1"/>
  <cols>
    <col min="1" max="1" width="10.7109375" style="12" customWidth="1"/>
    <col min="2" max="2" width="10.7109375" customWidth="1"/>
    <col min="3" max="3" width="120.7109375" customWidth="1"/>
    <col min="4" max="5" width="10.7109375" customWidth="1"/>
    <col min="6" max="6" width="50.7109375" customWidth="1"/>
    <col min="7" max="10" width="0" hidden="1" customWidth="1"/>
    <col min="11" max="16384" width="9.140625" hidden="1"/>
  </cols>
  <sheetData>
    <row r="1" spans="1:6" s="25" customFormat="1" ht="50.1" customHeight="1">
      <c r="A1" s="710"/>
      <c r="B1" s="710"/>
      <c r="C1" s="150" t="s">
        <v>945</v>
      </c>
      <c r="D1" s="711" t="s">
        <v>785</v>
      </c>
      <c r="E1" s="711"/>
      <c r="F1" s="249">
        <f>'شناسنامه بازدید'!D3</f>
        <v>0</v>
      </c>
    </row>
    <row r="2" spans="1:6" s="25" customFormat="1" ht="50.1" customHeight="1">
      <c r="A2" s="710"/>
      <c r="B2" s="710"/>
      <c r="C2" s="151" t="str">
        <f>"نام ارزیاب / ارزیابان:       "&amp;'شناسنامه بازدید'!C21</f>
        <v xml:space="preserve">نام ارزیاب / ارزیابان:       </v>
      </c>
      <c r="D2" s="711" t="s">
        <v>357</v>
      </c>
      <c r="E2" s="711"/>
      <c r="F2" s="249">
        <f>'شناسنامه بازدید'!B3</f>
        <v>0</v>
      </c>
    </row>
    <row r="3" spans="1:6" s="27" customFormat="1" ht="50.1" customHeight="1">
      <c r="A3" s="64" t="s">
        <v>0</v>
      </c>
      <c r="B3" s="64" t="s">
        <v>1</v>
      </c>
      <c r="C3" s="64" t="s">
        <v>2</v>
      </c>
      <c r="D3" s="65" t="s">
        <v>934</v>
      </c>
      <c r="E3" s="249" t="s">
        <v>3</v>
      </c>
      <c r="F3" s="66" t="s">
        <v>786</v>
      </c>
    </row>
    <row r="4" spans="1:6" ht="24.95" customHeight="1">
      <c r="A4" s="946" t="s">
        <v>194</v>
      </c>
      <c r="B4" s="6">
        <v>1</v>
      </c>
      <c r="C4" s="261" t="s">
        <v>381</v>
      </c>
      <c r="D4" s="970">
        <v>3</v>
      </c>
      <c r="E4" s="954"/>
      <c r="F4" s="948"/>
    </row>
    <row r="5" spans="1:6" ht="24.95" customHeight="1">
      <c r="A5" s="946"/>
      <c r="B5" s="944" t="s">
        <v>493</v>
      </c>
      <c r="C5" s="945"/>
      <c r="D5" s="970"/>
      <c r="E5" s="955"/>
      <c r="F5" s="949"/>
    </row>
    <row r="6" spans="1:6" ht="24.95" customHeight="1">
      <c r="A6" s="946" t="s">
        <v>194</v>
      </c>
      <c r="B6" s="6">
        <v>2</v>
      </c>
      <c r="C6" s="261" t="s">
        <v>382</v>
      </c>
      <c r="D6" s="970">
        <v>3</v>
      </c>
      <c r="E6" s="969"/>
      <c r="F6" s="948"/>
    </row>
    <row r="7" spans="1:6" ht="24.95" customHeight="1">
      <c r="A7" s="946"/>
      <c r="B7" s="944" t="s">
        <v>380</v>
      </c>
      <c r="C7" s="945"/>
      <c r="D7" s="970"/>
      <c r="E7" s="969"/>
      <c r="F7" s="949"/>
    </row>
    <row r="8" spans="1:6" ht="24.95" customHeight="1">
      <c r="A8" s="946" t="s">
        <v>194</v>
      </c>
      <c r="B8" s="6">
        <v>3</v>
      </c>
      <c r="C8" s="261" t="s">
        <v>383</v>
      </c>
      <c r="D8" s="970">
        <v>3</v>
      </c>
      <c r="E8" s="969"/>
      <c r="F8" s="951"/>
    </row>
    <row r="9" spans="1:6" ht="65.25" customHeight="1">
      <c r="A9" s="946" t="s">
        <v>194</v>
      </c>
      <c r="B9" s="944" t="s">
        <v>384</v>
      </c>
      <c r="C9" s="945"/>
      <c r="D9" s="970"/>
      <c r="E9" s="969"/>
      <c r="F9" s="951"/>
    </row>
    <row r="10" spans="1:6" ht="26.25" customHeight="1">
      <c r="A10" s="946"/>
      <c r="B10" s="952" t="s">
        <v>197</v>
      </c>
      <c r="C10" s="953"/>
      <c r="D10" s="258">
        <f>SUM(D11:D12)</f>
        <v>2</v>
      </c>
      <c r="E10" s="258">
        <f>SUM(E11:E12)</f>
        <v>0</v>
      </c>
      <c r="F10" s="785"/>
    </row>
    <row r="11" spans="1:6" ht="25.5" customHeight="1">
      <c r="A11" s="946" t="s">
        <v>194</v>
      </c>
      <c r="B11" s="6">
        <v>4</v>
      </c>
      <c r="C11" s="253" t="s">
        <v>195</v>
      </c>
      <c r="D11" s="255">
        <v>1</v>
      </c>
      <c r="E11" s="254"/>
      <c r="F11" s="786"/>
    </row>
    <row r="12" spans="1:6" ht="25.5" customHeight="1">
      <c r="A12" s="946" t="s">
        <v>194</v>
      </c>
      <c r="B12" s="6">
        <v>5</v>
      </c>
      <c r="C12" s="253" t="s">
        <v>196</v>
      </c>
      <c r="D12" s="255">
        <v>1</v>
      </c>
      <c r="E12" s="254"/>
      <c r="F12" s="787"/>
    </row>
    <row r="13" spans="1:6" ht="30" customHeight="1">
      <c r="A13" s="946" t="s">
        <v>198</v>
      </c>
      <c r="B13" s="943" t="s">
        <v>200</v>
      </c>
      <c r="C13" s="943"/>
      <c r="D13" s="258">
        <f>SUM(D14:D16)</f>
        <v>4</v>
      </c>
      <c r="E13" s="258">
        <f>SUM(E14:E16)</f>
        <v>0</v>
      </c>
      <c r="F13" s="785"/>
    </row>
    <row r="14" spans="1:6" ht="42">
      <c r="A14" s="946"/>
      <c r="B14" s="6">
        <v>6</v>
      </c>
      <c r="C14" s="253" t="s">
        <v>199</v>
      </c>
      <c r="D14" s="255">
        <v>2</v>
      </c>
      <c r="E14" s="254"/>
      <c r="F14" s="786"/>
    </row>
    <row r="15" spans="1:6" ht="25.5">
      <c r="A15" s="946"/>
      <c r="B15" s="6">
        <v>7</v>
      </c>
      <c r="C15" s="252" t="s">
        <v>608</v>
      </c>
      <c r="D15" s="788">
        <v>2</v>
      </c>
      <c r="E15" s="789"/>
      <c r="F15" s="958"/>
    </row>
    <row r="16" spans="1:6" ht="97.5" customHeight="1">
      <c r="A16" s="946"/>
      <c r="B16" s="944" t="s">
        <v>609</v>
      </c>
      <c r="C16" s="945"/>
      <c r="D16" s="788"/>
      <c r="E16" s="789"/>
      <c r="F16" s="949"/>
    </row>
    <row r="17" spans="1:6" ht="24.95" customHeight="1">
      <c r="A17" s="946"/>
      <c r="B17" s="6">
        <v>8</v>
      </c>
      <c r="C17" s="257" t="s">
        <v>201</v>
      </c>
      <c r="D17" s="956">
        <v>3</v>
      </c>
      <c r="E17" s="954"/>
      <c r="F17" s="785"/>
    </row>
    <row r="18" spans="1:6" ht="100.5" customHeight="1">
      <c r="A18" s="946"/>
      <c r="B18" s="944" t="s">
        <v>566</v>
      </c>
      <c r="C18" s="945"/>
      <c r="D18" s="957"/>
      <c r="E18" s="955"/>
      <c r="F18" s="787"/>
    </row>
    <row r="19" spans="1:6" ht="24.95" customHeight="1">
      <c r="A19" s="946"/>
      <c r="B19" s="6">
        <v>9</v>
      </c>
      <c r="C19" s="257" t="s">
        <v>404</v>
      </c>
      <c r="D19" s="258">
        <v>1</v>
      </c>
      <c r="E19" s="254"/>
      <c r="F19" s="259"/>
    </row>
    <row r="20" spans="1:6" ht="24.95" customHeight="1">
      <c r="A20" s="946" t="s">
        <v>202</v>
      </c>
      <c r="B20" s="6">
        <v>10</v>
      </c>
      <c r="C20" s="257" t="s">
        <v>385</v>
      </c>
      <c r="D20" s="956">
        <v>1</v>
      </c>
      <c r="E20" s="960"/>
      <c r="F20" s="947"/>
    </row>
    <row r="21" spans="1:6" ht="24.95" customHeight="1">
      <c r="A21" s="946"/>
      <c r="B21" s="944" t="s">
        <v>386</v>
      </c>
      <c r="C21" s="945"/>
      <c r="D21" s="957"/>
      <c r="E21" s="961"/>
      <c r="F21" s="947"/>
    </row>
    <row r="22" spans="1:6" ht="24.95" customHeight="1">
      <c r="A22" s="946"/>
      <c r="B22" s="6">
        <v>11</v>
      </c>
      <c r="C22" s="257" t="s">
        <v>203</v>
      </c>
      <c r="D22" s="956">
        <v>1</v>
      </c>
      <c r="E22" s="954"/>
      <c r="F22" s="785"/>
    </row>
    <row r="23" spans="1:6" ht="24.95" customHeight="1">
      <c r="A23" s="946"/>
      <c r="B23" s="944" t="s">
        <v>386</v>
      </c>
      <c r="C23" s="945"/>
      <c r="D23" s="957"/>
      <c r="E23" s="955"/>
      <c r="F23" s="787"/>
    </row>
    <row r="24" spans="1:6" ht="24.95" customHeight="1">
      <c r="A24" s="946"/>
      <c r="B24" s="6">
        <v>12</v>
      </c>
      <c r="C24" s="257" t="s">
        <v>387</v>
      </c>
      <c r="D24" s="956">
        <v>2</v>
      </c>
      <c r="E24" s="954"/>
      <c r="F24" s="785"/>
    </row>
    <row r="25" spans="1:6" ht="24.95" customHeight="1">
      <c r="A25" s="946"/>
      <c r="B25" s="944" t="s">
        <v>386</v>
      </c>
      <c r="C25" s="945"/>
      <c r="D25" s="957"/>
      <c r="E25" s="955"/>
      <c r="F25" s="787"/>
    </row>
    <row r="26" spans="1:6" ht="24.95" customHeight="1">
      <c r="A26" s="946"/>
      <c r="B26" s="943" t="s">
        <v>204</v>
      </c>
      <c r="C26" s="943"/>
      <c r="D26" s="258">
        <f>SUM(D27:D34)</f>
        <v>11</v>
      </c>
      <c r="E26" s="258">
        <f>SUM(E27:E34)</f>
        <v>0</v>
      </c>
      <c r="F26" s="785"/>
    </row>
    <row r="27" spans="1:6" ht="38.25" customHeight="1">
      <c r="A27" s="946"/>
      <c r="B27" s="6">
        <v>13</v>
      </c>
      <c r="C27" s="253" t="s">
        <v>388</v>
      </c>
      <c r="D27" s="255">
        <v>3</v>
      </c>
      <c r="E27" s="254"/>
      <c r="F27" s="786"/>
    </row>
    <row r="28" spans="1:6" ht="25.5">
      <c r="A28" s="946"/>
      <c r="B28" s="6">
        <v>14</v>
      </c>
      <c r="C28" s="253" t="s">
        <v>205</v>
      </c>
      <c r="D28" s="255">
        <v>1</v>
      </c>
      <c r="E28" s="254"/>
      <c r="F28" s="786"/>
    </row>
    <row r="29" spans="1:6" ht="25.5">
      <c r="A29" s="946"/>
      <c r="B29" s="6">
        <v>15</v>
      </c>
      <c r="C29" s="253" t="s">
        <v>206</v>
      </c>
      <c r="D29" s="255">
        <v>1</v>
      </c>
      <c r="E29" s="254"/>
      <c r="F29" s="786"/>
    </row>
    <row r="30" spans="1:6" ht="25.5">
      <c r="A30" s="946"/>
      <c r="B30" s="6">
        <v>16</v>
      </c>
      <c r="C30" s="253" t="s">
        <v>207</v>
      </c>
      <c r="D30" s="255">
        <v>1</v>
      </c>
      <c r="E30" s="254"/>
      <c r="F30" s="786"/>
    </row>
    <row r="31" spans="1:6" ht="25.5">
      <c r="A31" s="946"/>
      <c r="B31" s="6">
        <v>17</v>
      </c>
      <c r="C31" s="253" t="s">
        <v>208</v>
      </c>
      <c r="D31" s="255">
        <v>1</v>
      </c>
      <c r="E31" s="254"/>
      <c r="F31" s="786"/>
    </row>
    <row r="32" spans="1:6" ht="25.5">
      <c r="A32" s="946"/>
      <c r="B32" s="6">
        <v>18</v>
      </c>
      <c r="C32" s="253" t="s">
        <v>209</v>
      </c>
      <c r="D32" s="255">
        <v>1</v>
      </c>
      <c r="E32" s="254"/>
      <c r="F32" s="786"/>
    </row>
    <row r="33" spans="1:6" ht="25.5">
      <c r="A33" s="946"/>
      <c r="B33" s="6">
        <v>19</v>
      </c>
      <c r="C33" s="253" t="s">
        <v>495</v>
      </c>
      <c r="D33" s="255">
        <v>2</v>
      </c>
      <c r="E33" s="254"/>
      <c r="F33" s="786"/>
    </row>
    <row r="34" spans="1:6" ht="25.5">
      <c r="A34" s="946"/>
      <c r="B34" s="6">
        <v>20</v>
      </c>
      <c r="C34" s="253" t="s">
        <v>210</v>
      </c>
      <c r="D34" s="255">
        <v>1</v>
      </c>
      <c r="E34" s="254"/>
      <c r="F34" s="787"/>
    </row>
    <row r="35" spans="1:6" ht="25.5" customHeight="1">
      <c r="A35" s="946"/>
      <c r="B35" s="943" t="s">
        <v>211</v>
      </c>
      <c r="C35" s="943"/>
      <c r="D35" s="258">
        <f>SUM(D36:D37)</f>
        <v>2</v>
      </c>
      <c r="E35" s="258">
        <f>SUM(E36:E37)</f>
        <v>0</v>
      </c>
      <c r="F35" s="785"/>
    </row>
    <row r="36" spans="1:6" ht="24.95" customHeight="1">
      <c r="A36" s="946"/>
      <c r="B36" s="6">
        <v>21</v>
      </c>
      <c r="C36" s="253" t="s">
        <v>496</v>
      </c>
      <c r="D36" s="255">
        <v>1</v>
      </c>
      <c r="E36" s="254"/>
      <c r="F36" s="786"/>
    </row>
    <row r="37" spans="1:6" ht="24.95" customHeight="1">
      <c r="A37" s="946"/>
      <c r="B37" s="6">
        <v>22</v>
      </c>
      <c r="C37" s="253" t="s">
        <v>212</v>
      </c>
      <c r="D37" s="255">
        <v>1</v>
      </c>
      <c r="E37" s="254"/>
      <c r="F37" s="787"/>
    </row>
    <row r="38" spans="1:6" ht="26.25" customHeight="1">
      <c r="A38" s="946"/>
      <c r="B38" s="943" t="s">
        <v>389</v>
      </c>
      <c r="C38" s="943"/>
      <c r="D38" s="258">
        <f>SUM(D39:D43)</f>
        <v>8</v>
      </c>
      <c r="E38" s="258">
        <f>SUM(E39:E43)</f>
        <v>0</v>
      </c>
      <c r="F38" s="785"/>
    </row>
    <row r="39" spans="1:6" ht="25.5">
      <c r="A39" s="946"/>
      <c r="B39" s="6">
        <v>23</v>
      </c>
      <c r="C39" s="253" t="s">
        <v>213</v>
      </c>
      <c r="D39" s="255">
        <v>1</v>
      </c>
      <c r="E39" s="254"/>
      <c r="F39" s="786"/>
    </row>
    <row r="40" spans="1:6" ht="25.5">
      <c r="A40" s="946"/>
      <c r="B40" s="6">
        <v>24</v>
      </c>
      <c r="C40" s="253" t="s">
        <v>212</v>
      </c>
      <c r="D40" s="255">
        <v>1</v>
      </c>
      <c r="E40" s="254"/>
      <c r="F40" s="786"/>
    </row>
    <row r="41" spans="1:6" ht="25.5">
      <c r="A41" s="946"/>
      <c r="B41" s="6">
        <v>25</v>
      </c>
      <c r="C41" s="253" t="s">
        <v>214</v>
      </c>
      <c r="D41" s="255">
        <v>2</v>
      </c>
      <c r="E41" s="254"/>
      <c r="F41" s="786"/>
    </row>
    <row r="42" spans="1:6" ht="25.5">
      <c r="A42" s="946"/>
      <c r="B42" s="6">
        <v>26</v>
      </c>
      <c r="C42" s="253" t="s">
        <v>390</v>
      </c>
      <c r="D42" s="255">
        <v>2</v>
      </c>
      <c r="E42" s="254"/>
      <c r="F42" s="786"/>
    </row>
    <row r="43" spans="1:6" ht="25.5">
      <c r="A43" s="946"/>
      <c r="B43" s="6">
        <v>27</v>
      </c>
      <c r="C43" s="253" t="s">
        <v>532</v>
      </c>
      <c r="D43" s="255">
        <v>2</v>
      </c>
      <c r="E43" s="254"/>
      <c r="F43" s="787"/>
    </row>
    <row r="44" spans="1:6" ht="46.5" customHeight="1">
      <c r="A44" s="946"/>
      <c r="B44" s="943" t="s">
        <v>391</v>
      </c>
      <c r="C44" s="943"/>
      <c r="D44" s="258">
        <f>SUM(D45:D49)</f>
        <v>8</v>
      </c>
      <c r="E44" s="258">
        <f>SUM(E45:E49)</f>
        <v>0</v>
      </c>
      <c r="F44" s="785"/>
    </row>
    <row r="45" spans="1:6" ht="25.5">
      <c r="A45" s="946"/>
      <c r="B45" s="6">
        <v>28</v>
      </c>
      <c r="C45" s="253" t="s">
        <v>215</v>
      </c>
      <c r="D45" s="255">
        <v>1</v>
      </c>
      <c r="E45" s="254"/>
      <c r="F45" s="786"/>
    </row>
    <row r="46" spans="1:6" ht="25.5">
      <c r="A46" s="946"/>
      <c r="B46" s="6">
        <v>29</v>
      </c>
      <c r="C46" s="253" t="s">
        <v>212</v>
      </c>
      <c r="D46" s="255">
        <v>1</v>
      </c>
      <c r="E46" s="254"/>
      <c r="F46" s="786"/>
    </row>
    <row r="47" spans="1:6" ht="25.5">
      <c r="A47" s="946"/>
      <c r="B47" s="6">
        <v>30</v>
      </c>
      <c r="C47" s="253" t="s">
        <v>216</v>
      </c>
      <c r="D47" s="255">
        <v>2</v>
      </c>
      <c r="E47" s="254"/>
      <c r="F47" s="786"/>
    </row>
    <row r="48" spans="1:6" ht="25.5">
      <c r="A48" s="946"/>
      <c r="B48" s="6">
        <v>31</v>
      </c>
      <c r="C48" s="253" t="s">
        <v>217</v>
      </c>
      <c r="D48" s="255">
        <v>2</v>
      </c>
      <c r="E48" s="254"/>
      <c r="F48" s="786"/>
    </row>
    <row r="49" spans="1:6" ht="25.5">
      <c r="A49" s="946"/>
      <c r="B49" s="6">
        <v>32</v>
      </c>
      <c r="C49" s="253" t="s">
        <v>533</v>
      </c>
      <c r="D49" s="255">
        <v>2</v>
      </c>
      <c r="E49" s="254"/>
      <c r="F49" s="787"/>
    </row>
    <row r="50" spans="1:6" ht="25.5" customHeight="1">
      <c r="A50" s="946"/>
      <c r="B50" s="943" t="s">
        <v>393</v>
      </c>
      <c r="C50" s="943"/>
      <c r="D50" s="258">
        <f>SUM(D51:D52)</f>
        <v>4</v>
      </c>
      <c r="E50" s="258">
        <f>SUM(E51:E52)</f>
        <v>0</v>
      </c>
      <c r="F50" s="785"/>
    </row>
    <row r="51" spans="1:6" ht="25.5">
      <c r="A51" s="946"/>
      <c r="B51" s="6">
        <v>33</v>
      </c>
      <c r="C51" s="253" t="s">
        <v>392</v>
      </c>
      <c r="D51" s="255">
        <v>3</v>
      </c>
      <c r="E51" s="254"/>
      <c r="F51" s="786"/>
    </row>
    <row r="52" spans="1:6" ht="42">
      <c r="A52" s="946"/>
      <c r="B52" s="6">
        <v>34</v>
      </c>
      <c r="C52" s="253" t="s">
        <v>394</v>
      </c>
      <c r="D52" s="255">
        <v>1</v>
      </c>
      <c r="E52" s="254"/>
      <c r="F52" s="787"/>
    </row>
    <row r="53" spans="1:6" ht="47.25" customHeight="1">
      <c r="A53" s="946"/>
      <c r="B53" s="943" t="s">
        <v>395</v>
      </c>
      <c r="C53" s="943"/>
      <c r="D53" s="258">
        <f>SUM(D54:D56)</f>
        <v>3</v>
      </c>
      <c r="E53" s="258">
        <f>SUM(E54:E56)</f>
        <v>0</v>
      </c>
      <c r="F53" s="785"/>
    </row>
    <row r="54" spans="1:6" ht="23.25" customHeight="1">
      <c r="A54" s="946"/>
      <c r="B54" s="6">
        <v>35</v>
      </c>
      <c r="C54" s="253" t="s">
        <v>396</v>
      </c>
      <c r="D54" s="255">
        <v>1</v>
      </c>
      <c r="E54" s="254"/>
      <c r="F54" s="786"/>
    </row>
    <row r="55" spans="1:6" ht="23.25" customHeight="1">
      <c r="A55" s="946"/>
      <c r="B55" s="6">
        <v>36</v>
      </c>
      <c r="C55" s="253" t="s">
        <v>397</v>
      </c>
      <c r="D55" s="799">
        <v>2</v>
      </c>
      <c r="E55" s="960"/>
      <c r="F55" s="786"/>
    </row>
    <row r="56" spans="1:6" ht="41.25" customHeight="1">
      <c r="A56" s="946"/>
      <c r="B56" s="944" t="s">
        <v>398</v>
      </c>
      <c r="C56" s="945"/>
      <c r="D56" s="800"/>
      <c r="E56" s="961"/>
      <c r="F56" s="787"/>
    </row>
    <row r="57" spans="1:6" ht="25.5" customHeight="1">
      <c r="A57" s="946"/>
      <c r="B57" s="943" t="s">
        <v>218</v>
      </c>
      <c r="C57" s="943"/>
      <c r="D57" s="258">
        <f>SUM(D58:D60)</f>
        <v>3</v>
      </c>
      <c r="E57" s="256">
        <f>SUM(E58:E60)</f>
        <v>0</v>
      </c>
      <c r="F57" s="785"/>
    </row>
    <row r="58" spans="1:6" ht="25.5">
      <c r="A58" s="946"/>
      <c r="B58" s="6">
        <v>37</v>
      </c>
      <c r="C58" s="253" t="s">
        <v>399</v>
      </c>
      <c r="D58" s="255">
        <v>1</v>
      </c>
      <c r="E58" s="254"/>
      <c r="F58" s="786"/>
    </row>
    <row r="59" spans="1:6" ht="25.5">
      <c r="A59" s="946"/>
      <c r="B59" s="6">
        <v>38</v>
      </c>
      <c r="C59" s="253" t="s">
        <v>219</v>
      </c>
      <c r="D59" s="799">
        <v>2</v>
      </c>
      <c r="E59" s="960"/>
      <c r="F59" s="786"/>
    </row>
    <row r="60" spans="1:6" ht="77.25" customHeight="1">
      <c r="A60" s="946"/>
      <c r="B60" s="944" t="s">
        <v>400</v>
      </c>
      <c r="C60" s="945"/>
      <c r="D60" s="800"/>
      <c r="E60" s="961"/>
      <c r="F60" s="787"/>
    </row>
    <row r="61" spans="1:6" ht="25.5" customHeight="1">
      <c r="A61" s="946"/>
      <c r="B61" s="6">
        <v>39</v>
      </c>
      <c r="C61" s="257" t="s">
        <v>220</v>
      </c>
      <c r="D61" s="956">
        <v>3</v>
      </c>
      <c r="E61" s="954"/>
      <c r="F61" s="785"/>
    </row>
    <row r="62" spans="1:6" ht="24.75" customHeight="1">
      <c r="A62" s="946"/>
      <c r="B62" s="944" t="s">
        <v>401</v>
      </c>
      <c r="C62" s="945"/>
      <c r="D62" s="957"/>
      <c r="E62" s="955"/>
      <c r="F62" s="787"/>
    </row>
    <row r="63" spans="1:6" ht="25.5" customHeight="1">
      <c r="A63" s="946"/>
      <c r="B63" s="943" t="s">
        <v>221</v>
      </c>
      <c r="C63" s="943"/>
      <c r="D63" s="258">
        <f>SUM(D64:D65)</f>
        <v>3</v>
      </c>
      <c r="E63" s="258">
        <f>SUM(E64:E65)</f>
        <v>0</v>
      </c>
      <c r="F63" s="785"/>
    </row>
    <row r="64" spans="1:6" ht="42">
      <c r="A64" s="946"/>
      <c r="B64" s="6">
        <v>40</v>
      </c>
      <c r="C64" s="253" t="s">
        <v>402</v>
      </c>
      <c r="D64" s="255">
        <v>1</v>
      </c>
      <c r="E64" s="254"/>
      <c r="F64" s="786"/>
    </row>
    <row r="65" spans="1:6" ht="25.5">
      <c r="A65" s="946"/>
      <c r="B65" s="6">
        <v>41</v>
      </c>
      <c r="C65" s="253" t="s">
        <v>403</v>
      </c>
      <c r="D65" s="255">
        <v>2</v>
      </c>
      <c r="E65" s="254"/>
      <c r="F65" s="787"/>
    </row>
    <row r="66" spans="1:6" ht="25.5" customHeight="1">
      <c r="A66" s="946"/>
      <c r="B66" s="943" t="s">
        <v>223</v>
      </c>
      <c r="C66" s="943"/>
      <c r="D66" s="258">
        <f>SUM(D67:D71)</f>
        <v>6</v>
      </c>
      <c r="E66" s="258">
        <f>SUM(E67:E71)</f>
        <v>0</v>
      </c>
      <c r="F66" s="785"/>
    </row>
    <row r="67" spans="1:6" ht="25.5">
      <c r="A67" s="946"/>
      <c r="B67" s="6">
        <v>42</v>
      </c>
      <c r="C67" s="253" t="s">
        <v>222</v>
      </c>
      <c r="D67" s="255">
        <v>1</v>
      </c>
      <c r="E67" s="254"/>
      <c r="F67" s="786"/>
    </row>
    <row r="68" spans="1:6" ht="25.5">
      <c r="A68" s="946"/>
      <c r="B68" s="6">
        <v>43</v>
      </c>
      <c r="C68" s="253" t="s">
        <v>224</v>
      </c>
      <c r="D68" s="255">
        <v>1</v>
      </c>
      <c r="E68" s="254"/>
      <c r="F68" s="786"/>
    </row>
    <row r="69" spans="1:6" ht="25.5">
      <c r="A69" s="946"/>
      <c r="B69" s="6">
        <v>44</v>
      </c>
      <c r="C69" s="253" t="s">
        <v>225</v>
      </c>
      <c r="D69" s="255">
        <v>1</v>
      </c>
      <c r="E69" s="254"/>
      <c r="F69" s="786"/>
    </row>
    <row r="70" spans="1:6" ht="25.5">
      <c r="A70" s="946"/>
      <c r="B70" s="6">
        <v>45</v>
      </c>
      <c r="C70" s="253" t="s">
        <v>497</v>
      </c>
      <c r="D70" s="255">
        <v>1</v>
      </c>
      <c r="E70" s="254"/>
      <c r="F70" s="786"/>
    </row>
    <row r="71" spans="1:6" ht="25.5">
      <c r="A71" s="946"/>
      <c r="B71" s="6">
        <v>46</v>
      </c>
      <c r="C71" s="253" t="s">
        <v>226</v>
      </c>
      <c r="D71" s="255">
        <v>2</v>
      </c>
      <c r="E71" s="254"/>
      <c r="F71" s="787"/>
    </row>
    <row r="72" spans="1:6" ht="29.25" customHeight="1">
      <c r="A72" s="946" t="s">
        <v>227</v>
      </c>
      <c r="B72" s="943" t="s">
        <v>228</v>
      </c>
      <c r="C72" s="943"/>
      <c r="D72" s="258">
        <f>SUM(D73:D77)</f>
        <v>4</v>
      </c>
      <c r="E72" s="258">
        <f>SUM(E73:E77)</f>
        <v>0</v>
      </c>
      <c r="F72" s="785"/>
    </row>
    <row r="73" spans="1:6" ht="24.95" customHeight="1">
      <c r="A73" s="946"/>
      <c r="B73" s="6">
        <v>47</v>
      </c>
      <c r="C73" s="253" t="s">
        <v>405</v>
      </c>
      <c r="D73" s="255">
        <v>1</v>
      </c>
      <c r="E73" s="254"/>
      <c r="F73" s="786"/>
    </row>
    <row r="74" spans="1:6" ht="24.95" customHeight="1">
      <c r="A74" s="946"/>
      <c r="B74" s="6">
        <v>48</v>
      </c>
      <c r="C74" s="253" t="s">
        <v>406</v>
      </c>
      <c r="D74" s="255">
        <v>1</v>
      </c>
      <c r="E74" s="254"/>
      <c r="F74" s="786"/>
    </row>
    <row r="75" spans="1:6" ht="24.95" customHeight="1">
      <c r="A75" s="946"/>
      <c r="B75" s="6">
        <v>49</v>
      </c>
      <c r="C75" s="253" t="s">
        <v>229</v>
      </c>
      <c r="D75" s="255">
        <v>1</v>
      </c>
      <c r="E75" s="254"/>
      <c r="F75" s="786"/>
    </row>
    <row r="76" spans="1:6" ht="24.95" customHeight="1">
      <c r="A76" s="946"/>
      <c r="B76" s="6">
        <v>50</v>
      </c>
      <c r="C76" s="253" t="s">
        <v>407</v>
      </c>
      <c r="D76" s="799">
        <v>1</v>
      </c>
      <c r="E76" s="960"/>
      <c r="F76" s="786"/>
    </row>
    <row r="77" spans="1:6" ht="24.95" customHeight="1">
      <c r="A77" s="946"/>
      <c r="B77" s="944" t="s">
        <v>230</v>
      </c>
      <c r="C77" s="945"/>
      <c r="D77" s="800"/>
      <c r="E77" s="961"/>
      <c r="F77" s="787"/>
    </row>
    <row r="78" spans="1:6" ht="46.5" customHeight="1">
      <c r="A78" s="946"/>
      <c r="B78" s="943" t="s">
        <v>232</v>
      </c>
      <c r="C78" s="943"/>
      <c r="D78" s="258">
        <f>SUM(D79:D82)</f>
        <v>4</v>
      </c>
      <c r="E78" s="258">
        <f>SUM(E79:E82)</f>
        <v>0</v>
      </c>
      <c r="F78" s="785"/>
    </row>
    <row r="79" spans="1:6" ht="25.5">
      <c r="A79" s="946"/>
      <c r="B79" s="6">
        <v>51</v>
      </c>
      <c r="C79" s="253" t="s">
        <v>231</v>
      </c>
      <c r="D79" s="255">
        <v>1</v>
      </c>
      <c r="E79" s="254"/>
      <c r="F79" s="786"/>
    </row>
    <row r="80" spans="1:6" ht="25.5">
      <c r="A80" s="946"/>
      <c r="B80" s="6">
        <v>52</v>
      </c>
      <c r="C80" s="253" t="s">
        <v>233</v>
      </c>
      <c r="D80" s="255">
        <v>1</v>
      </c>
      <c r="E80" s="254"/>
      <c r="F80" s="786"/>
    </row>
    <row r="81" spans="1:6" ht="25.5">
      <c r="A81" s="946"/>
      <c r="B81" s="6">
        <v>53</v>
      </c>
      <c r="C81" s="253" t="s">
        <v>234</v>
      </c>
      <c r="D81" s="799">
        <v>2</v>
      </c>
      <c r="E81" s="960"/>
      <c r="F81" s="786"/>
    </row>
    <row r="82" spans="1:6" ht="39.75" customHeight="1">
      <c r="A82" s="946"/>
      <c r="B82" s="944" t="s">
        <v>408</v>
      </c>
      <c r="C82" s="945"/>
      <c r="D82" s="800"/>
      <c r="E82" s="961"/>
      <c r="F82" s="787"/>
    </row>
    <row r="83" spans="1:6" ht="25.5">
      <c r="A83" s="946"/>
      <c r="B83" s="6">
        <v>54</v>
      </c>
      <c r="C83" s="257" t="s">
        <v>610</v>
      </c>
      <c r="D83" s="956">
        <v>1</v>
      </c>
      <c r="E83" s="954"/>
      <c r="F83" s="785"/>
    </row>
    <row r="84" spans="1:6" ht="22.5" customHeight="1">
      <c r="A84" s="946"/>
      <c r="B84" s="944" t="s">
        <v>611</v>
      </c>
      <c r="C84" s="945"/>
      <c r="D84" s="957"/>
      <c r="E84" s="955"/>
      <c r="F84" s="787"/>
    </row>
    <row r="85" spans="1:6" ht="25.5" customHeight="1">
      <c r="A85" s="946"/>
      <c r="B85" s="943" t="s">
        <v>236</v>
      </c>
      <c r="C85" s="943"/>
      <c r="D85" s="258">
        <f>SUM(D86:D87)</f>
        <v>3</v>
      </c>
      <c r="E85" s="258">
        <f>SUM(E86:E87)</f>
        <v>0</v>
      </c>
      <c r="F85" s="785"/>
    </row>
    <row r="86" spans="1:6" ht="25.5">
      <c r="A86" s="946"/>
      <c r="B86" s="6">
        <v>55</v>
      </c>
      <c r="C86" s="253" t="s">
        <v>235</v>
      </c>
      <c r="D86" s="255">
        <v>1</v>
      </c>
      <c r="E86" s="254"/>
      <c r="F86" s="786"/>
    </row>
    <row r="87" spans="1:6" ht="25.5">
      <c r="A87" s="946"/>
      <c r="B87" s="6">
        <v>56</v>
      </c>
      <c r="C87" s="253" t="s">
        <v>237</v>
      </c>
      <c r="D87" s="255">
        <v>2</v>
      </c>
      <c r="E87" s="254"/>
      <c r="F87" s="787"/>
    </row>
    <row r="88" spans="1:6" ht="25.5" customHeight="1">
      <c r="A88" s="946"/>
      <c r="B88" s="943" t="s">
        <v>239</v>
      </c>
      <c r="C88" s="943"/>
      <c r="D88" s="258">
        <f>SUM(D89:D91)</f>
        <v>4</v>
      </c>
      <c r="E88" s="258">
        <f>SUM(E89:E91)</f>
        <v>0</v>
      </c>
      <c r="F88" s="785"/>
    </row>
    <row r="89" spans="1:6" ht="25.5">
      <c r="A89" s="946"/>
      <c r="B89" s="6">
        <v>57</v>
      </c>
      <c r="C89" s="253" t="s">
        <v>238</v>
      </c>
      <c r="D89" s="255">
        <v>1</v>
      </c>
      <c r="E89" s="254"/>
      <c r="F89" s="786"/>
    </row>
    <row r="90" spans="1:6" ht="25.5">
      <c r="A90" s="946"/>
      <c r="B90" s="6">
        <v>58</v>
      </c>
      <c r="C90" s="253" t="s">
        <v>240</v>
      </c>
      <c r="D90" s="255">
        <v>1</v>
      </c>
      <c r="E90" s="254"/>
      <c r="F90" s="786"/>
    </row>
    <row r="91" spans="1:6" ht="25.5">
      <c r="A91" s="946"/>
      <c r="B91" s="6">
        <v>59</v>
      </c>
      <c r="C91" s="253" t="s">
        <v>241</v>
      </c>
      <c r="D91" s="255">
        <v>2</v>
      </c>
      <c r="E91" s="254"/>
      <c r="F91" s="787"/>
    </row>
    <row r="92" spans="1:6" ht="48" customHeight="1">
      <c r="A92" s="946"/>
      <c r="B92" s="943" t="s">
        <v>243</v>
      </c>
      <c r="C92" s="943"/>
      <c r="D92" s="258">
        <f>SUM(D93:D94)</f>
        <v>3</v>
      </c>
      <c r="E92" s="258">
        <f>SUM(E93:E94)</f>
        <v>0</v>
      </c>
      <c r="F92" s="785"/>
    </row>
    <row r="93" spans="1:6" ht="25.5">
      <c r="A93" s="946"/>
      <c r="B93" s="6">
        <v>60</v>
      </c>
      <c r="C93" s="253" t="s">
        <v>242</v>
      </c>
      <c r="D93" s="255">
        <v>1</v>
      </c>
      <c r="E93" s="254"/>
      <c r="F93" s="786"/>
    </row>
    <row r="94" spans="1:6" ht="25.5">
      <c r="A94" s="946"/>
      <c r="B94" s="6">
        <v>61</v>
      </c>
      <c r="C94" s="253" t="s">
        <v>244</v>
      </c>
      <c r="D94" s="255">
        <v>2</v>
      </c>
      <c r="E94" s="254"/>
      <c r="F94" s="787"/>
    </row>
    <row r="95" spans="1:6" ht="29.25" customHeight="1">
      <c r="A95" s="946"/>
      <c r="B95" s="6">
        <v>62</v>
      </c>
      <c r="C95" s="257" t="s">
        <v>565</v>
      </c>
      <c r="D95" s="956">
        <v>1</v>
      </c>
      <c r="E95" s="954"/>
      <c r="F95" s="785"/>
    </row>
    <row r="96" spans="1:6" ht="41.25" customHeight="1">
      <c r="A96" s="946"/>
      <c r="B96" s="944" t="s">
        <v>409</v>
      </c>
      <c r="C96" s="945"/>
      <c r="D96" s="957"/>
      <c r="E96" s="955"/>
      <c r="F96" s="787"/>
    </row>
    <row r="97" spans="1:6" ht="25.5" customHeight="1">
      <c r="A97" s="946"/>
      <c r="B97" s="943" t="s">
        <v>246</v>
      </c>
      <c r="C97" s="943"/>
      <c r="D97" s="258">
        <f>SUM(D98:D99)</f>
        <v>2</v>
      </c>
      <c r="E97" s="258">
        <f>SUM(E98:E99)</f>
        <v>0</v>
      </c>
      <c r="F97" s="785"/>
    </row>
    <row r="98" spans="1:6" ht="24.95" customHeight="1">
      <c r="A98" s="946"/>
      <c r="B98" s="6">
        <v>63</v>
      </c>
      <c r="C98" s="253" t="s">
        <v>245</v>
      </c>
      <c r="D98" s="255">
        <v>1</v>
      </c>
      <c r="E98" s="254"/>
      <c r="F98" s="786"/>
    </row>
    <row r="99" spans="1:6" ht="24.95" customHeight="1">
      <c r="A99" s="946"/>
      <c r="B99" s="6">
        <v>64</v>
      </c>
      <c r="C99" s="253" t="s">
        <v>247</v>
      </c>
      <c r="D99" s="255">
        <v>1</v>
      </c>
      <c r="E99" s="254"/>
      <c r="F99" s="787"/>
    </row>
    <row r="100" spans="1:6" ht="24.95" customHeight="1">
      <c r="A100" s="946"/>
      <c r="B100" s="943" t="s">
        <v>248</v>
      </c>
      <c r="C100" s="943"/>
      <c r="D100" s="258">
        <f>SUM(D101:D102)</f>
        <v>4</v>
      </c>
      <c r="E100" s="258">
        <f>SUM(E101:E102)</f>
        <v>0</v>
      </c>
      <c r="F100" s="785"/>
    </row>
    <row r="101" spans="1:6" ht="24.95" customHeight="1">
      <c r="A101" s="946"/>
      <c r="B101" s="6">
        <v>65</v>
      </c>
      <c r="C101" s="253" t="s">
        <v>498</v>
      </c>
      <c r="D101" s="255">
        <v>2</v>
      </c>
      <c r="E101" s="254"/>
      <c r="F101" s="786"/>
    </row>
    <row r="102" spans="1:6" ht="24.95" customHeight="1">
      <c r="A102" s="946"/>
      <c r="B102" s="6">
        <v>66</v>
      </c>
      <c r="C102" s="253" t="s">
        <v>212</v>
      </c>
      <c r="D102" s="255">
        <v>2</v>
      </c>
      <c r="E102" s="254"/>
      <c r="F102" s="787"/>
    </row>
    <row r="103" spans="1:6" ht="24.95" customHeight="1">
      <c r="A103" s="946"/>
      <c r="B103" s="943" t="s">
        <v>249</v>
      </c>
      <c r="C103" s="943"/>
      <c r="D103" s="258">
        <f>SUM(D104:D105)</f>
        <v>2</v>
      </c>
      <c r="E103" s="258">
        <f>SUM(E104:E105)</f>
        <v>0</v>
      </c>
      <c r="F103" s="785"/>
    </row>
    <row r="104" spans="1:6" ht="42">
      <c r="A104" s="946"/>
      <c r="B104" s="6">
        <v>67</v>
      </c>
      <c r="C104" s="253" t="s">
        <v>411</v>
      </c>
      <c r="D104" s="255">
        <v>1</v>
      </c>
      <c r="E104" s="254"/>
      <c r="F104" s="786"/>
    </row>
    <row r="105" spans="1:6" ht="25.5">
      <c r="A105" s="946"/>
      <c r="B105" s="6">
        <v>68</v>
      </c>
      <c r="C105" s="253" t="s">
        <v>410</v>
      </c>
      <c r="D105" s="255">
        <v>1</v>
      </c>
      <c r="E105" s="254"/>
      <c r="F105" s="787"/>
    </row>
    <row r="106" spans="1:6" ht="27.75" customHeight="1">
      <c r="A106" s="946"/>
      <c r="B106" s="15">
        <v>69</v>
      </c>
      <c r="C106" s="14" t="s">
        <v>412</v>
      </c>
      <c r="D106" s="258" t="s">
        <v>193</v>
      </c>
      <c r="E106" s="256" t="s">
        <v>193</v>
      </c>
      <c r="F106" s="55"/>
    </row>
    <row r="107" spans="1:6" ht="25.5" customHeight="1">
      <c r="A107" s="946" t="s">
        <v>419</v>
      </c>
      <c r="B107" s="943" t="s">
        <v>250</v>
      </c>
      <c r="C107" s="943"/>
      <c r="D107" s="258">
        <f>SUM(D108:D113)</f>
        <v>12</v>
      </c>
      <c r="E107" s="258">
        <f>SUM(E108:E113)</f>
        <v>0</v>
      </c>
      <c r="F107" s="947"/>
    </row>
    <row r="108" spans="1:6" ht="25.5">
      <c r="A108" s="946"/>
      <c r="B108" s="6">
        <v>70</v>
      </c>
      <c r="C108" s="253" t="s">
        <v>413</v>
      </c>
      <c r="D108" s="255">
        <v>1</v>
      </c>
      <c r="E108" s="254"/>
      <c r="F108" s="947"/>
    </row>
    <row r="109" spans="1:6" ht="25.5">
      <c r="A109" s="946"/>
      <c r="B109" s="6">
        <v>71</v>
      </c>
      <c r="C109" s="253" t="s">
        <v>212</v>
      </c>
      <c r="D109" s="255">
        <v>1</v>
      </c>
      <c r="E109" s="254"/>
      <c r="F109" s="947"/>
    </row>
    <row r="110" spans="1:6" ht="26.25" customHeight="1">
      <c r="A110" s="946"/>
      <c r="B110" s="6">
        <v>72</v>
      </c>
      <c r="C110" s="253" t="s">
        <v>417</v>
      </c>
      <c r="D110" s="255">
        <v>3</v>
      </c>
      <c r="E110" s="254"/>
      <c r="F110" s="947"/>
    </row>
    <row r="111" spans="1:6" ht="24" customHeight="1">
      <c r="A111" s="946"/>
      <c r="B111" s="6">
        <v>73</v>
      </c>
      <c r="C111" s="253" t="s">
        <v>416</v>
      </c>
      <c r="D111" s="255">
        <v>2</v>
      </c>
      <c r="E111" s="254"/>
      <c r="F111" s="947"/>
    </row>
    <row r="112" spans="1:6" ht="42">
      <c r="A112" s="946"/>
      <c r="B112" s="6">
        <v>74</v>
      </c>
      <c r="C112" s="253" t="s">
        <v>415</v>
      </c>
      <c r="D112" s="255">
        <v>3</v>
      </c>
      <c r="E112" s="254"/>
      <c r="F112" s="947"/>
    </row>
    <row r="113" spans="1:6" ht="41.25" customHeight="1">
      <c r="A113" s="946"/>
      <c r="B113" s="6">
        <v>75</v>
      </c>
      <c r="C113" s="253" t="s">
        <v>414</v>
      </c>
      <c r="D113" s="255">
        <v>2</v>
      </c>
      <c r="E113" s="254"/>
      <c r="F113" s="947"/>
    </row>
    <row r="114" spans="1:6" ht="24.95" customHeight="1">
      <c r="A114" s="946" t="s">
        <v>423</v>
      </c>
      <c r="B114" s="6">
        <v>76</v>
      </c>
      <c r="C114" s="257" t="s">
        <v>418</v>
      </c>
      <c r="D114" s="956">
        <v>2</v>
      </c>
      <c r="E114" s="954"/>
      <c r="F114" s="785"/>
    </row>
    <row r="115" spans="1:6" ht="24.95" customHeight="1">
      <c r="A115" s="946"/>
      <c r="B115" s="944" t="s">
        <v>530</v>
      </c>
      <c r="C115" s="945"/>
      <c r="D115" s="957"/>
      <c r="E115" s="955"/>
      <c r="F115" s="787"/>
    </row>
    <row r="116" spans="1:6" ht="24.95" customHeight="1">
      <c r="A116" s="946"/>
      <c r="B116" s="943" t="s">
        <v>252</v>
      </c>
      <c r="C116" s="943"/>
      <c r="D116" s="258">
        <f>SUM(D117:D125)</f>
        <v>13</v>
      </c>
      <c r="E116" s="258">
        <f>SUM(E117:E125)</f>
        <v>0</v>
      </c>
      <c r="F116" s="785"/>
    </row>
    <row r="117" spans="1:6" ht="24.95" customHeight="1">
      <c r="A117" s="946"/>
      <c r="B117" s="6">
        <v>77</v>
      </c>
      <c r="C117" s="253" t="s">
        <v>499</v>
      </c>
      <c r="D117" s="255">
        <v>1</v>
      </c>
      <c r="E117" s="254"/>
      <c r="F117" s="786"/>
    </row>
    <row r="118" spans="1:6" ht="25.5">
      <c r="A118" s="946"/>
      <c r="B118" s="6">
        <v>78</v>
      </c>
      <c r="C118" s="253" t="s">
        <v>253</v>
      </c>
      <c r="D118" s="255">
        <v>1</v>
      </c>
      <c r="E118" s="254"/>
      <c r="F118" s="786"/>
    </row>
    <row r="119" spans="1:6" ht="42">
      <c r="A119" s="946"/>
      <c r="B119" s="6">
        <v>79</v>
      </c>
      <c r="C119" s="253" t="s">
        <v>420</v>
      </c>
      <c r="D119" s="255">
        <v>2</v>
      </c>
      <c r="E119" s="254"/>
      <c r="F119" s="786"/>
    </row>
    <row r="120" spans="1:6" ht="25.5">
      <c r="A120" s="946"/>
      <c r="B120" s="6">
        <v>80</v>
      </c>
      <c r="C120" s="253" t="s">
        <v>254</v>
      </c>
      <c r="D120" s="255">
        <v>2</v>
      </c>
      <c r="E120" s="254"/>
      <c r="F120" s="786"/>
    </row>
    <row r="121" spans="1:6" ht="25.5">
      <c r="A121" s="946"/>
      <c r="B121" s="6">
        <v>81</v>
      </c>
      <c r="C121" s="253" t="s">
        <v>534</v>
      </c>
      <c r="D121" s="255">
        <v>3</v>
      </c>
      <c r="E121" s="254"/>
      <c r="F121" s="786"/>
    </row>
    <row r="122" spans="1:6" ht="25.5">
      <c r="A122" s="946"/>
      <c r="B122" s="6">
        <v>82</v>
      </c>
      <c r="C122" s="253" t="s">
        <v>255</v>
      </c>
      <c r="D122" s="255">
        <v>1</v>
      </c>
      <c r="E122" s="254"/>
      <c r="F122" s="786"/>
    </row>
    <row r="123" spans="1:6" ht="25.5">
      <c r="A123" s="946"/>
      <c r="B123" s="6">
        <v>83</v>
      </c>
      <c r="C123" s="253" t="s">
        <v>256</v>
      </c>
      <c r="D123" s="255">
        <v>1</v>
      </c>
      <c r="E123" s="254"/>
      <c r="F123" s="786"/>
    </row>
    <row r="124" spans="1:6" ht="25.5">
      <c r="A124" s="946"/>
      <c r="B124" s="6">
        <v>84</v>
      </c>
      <c r="C124" s="253" t="s">
        <v>257</v>
      </c>
      <c r="D124" s="255">
        <v>1</v>
      </c>
      <c r="E124" s="254"/>
      <c r="F124" s="786"/>
    </row>
    <row r="125" spans="1:6" ht="25.5">
      <c r="A125" s="946"/>
      <c r="B125" s="6">
        <v>85</v>
      </c>
      <c r="C125" s="253" t="s">
        <v>500</v>
      </c>
      <c r="D125" s="255">
        <v>1</v>
      </c>
      <c r="E125" s="254"/>
      <c r="F125" s="787"/>
    </row>
    <row r="126" spans="1:6" ht="24.95" customHeight="1">
      <c r="A126" s="946"/>
      <c r="B126" s="943" t="s">
        <v>258</v>
      </c>
      <c r="C126" s="943"/>
      <c r="D126" s="258">
        <f>SUM(D127:D135)</f>
        <v>13</v>
      </c>
      <c r="E126" s="258">
        <f>SUM(E127:E135)</f>
        <v>0</v>
      </c>
      <c r="F126" s="785"/>
    </row>
    <row r="127" spans="1:6" ht="24.95" customHeight="1">
      <c r="A127" s="946"/>
      <c r="B127" s="6">
        <v>86</v>
      </c>
      <c r="C127" s="253" t="s">
        <v>499</v>
      </c>
      <c r="D127" s="255">
        <v>1</v>
      </c>
      <c r="E127" s="254"/>
      <c r="F127" s="786"/>
    </row>
    <row r="128" spans="1:6" ht="25.5">
      <c r="A128" s="946"/>
      <c r="B128" s="6">
        <v>87</v>
      </c>
      <c r="C128" s="253" t="s">
        <v>253</v>
      </c>
      <c r="D128" s="255">
        <v>1</v>
      </c>
      <c r="E128" s="254"/>
      <c r="F128" s="786"/>
    </row>
    <row r="129" spans="1:6" ht="42">
      <c r="A129" s="946"/>
      <c r="B129" s="6">
        <v>88</v>
      </c>
      <c r="C129" s="253" t="s">
        <v>421</v>
      </c>
      <c r="D129" s="255">
        <v>2</v>
      </c>
      <c r="E129" s="254"/>
      <c r="F129" s="786"/>
    </row>
    <row r="130" spans="1:6" ht="25.5">
      <c r="A130" s="946"/>
      <c r="B130" s="6">
        <v>89</v>
      </c>
      <c r="C130" s="253" t="s">
        <v>259</v>
      </c>
      <c r="D130" s="255">
        <v>2</v>
      </c>
      <c r="E130" s="254"/>
      <c r="F130" s="786"/>
    </row>
    <row r="131" spans="1:6" ht="25.5">
      <c r="A131" s="946"/>
      <c r="B131" s="6">
        <v>90</v>
      </c>
      <c r="C131" s="253" t="s">
        <v>501</v>
      </c>
      <c r="D131" s="255">
        <v>3</v>
      </c>
      <c r="E131" s="254"/>
      <c r="F131" s="786"/>
    </row>
    <row r="132" spans="1:6" ht="25.5">
      <c r="A132" s="946"/>
      <c r="B132" s="6">
        <v>91</v>
      </c>
      <c r="C132" s="253" t="s">
        <v>502</v>
      </c>
      <c r="D132" s="255">
        <v>1</v>
      </c>
      <c r="E132" s="254"/>
      <c r="F132" s="786"/>
    </row>
    <row r="133" spans="1:6" ht="25.5">
      <c r="A133" s="946"/>
      <c r="B133" s="6">
        <v>92</v>
      </c>
      <c r="C133" s="253" t="s">
        <v>503</v>
      </c>
      <c r="D133" s="255">
        <v>1</v>
      </c>
      <c r="E133" s="254"/>
      <c r="F133" s="786"/>
    </row>
    <row r="134" spans="1:6" ht="25.5">
      <c r="A134" s="946"/>
      <c r="B134" s="6">
        <v>93</v>
      </c>
      <c r="C134" s="253" t="s">
        <v>260</v>
      </c>
      <c r="D134" s="255">
        <v>1</v>
      </c>
      <c r="E134" s="254"/>
      <c r="F134" s="786"/>
    </row>
    <row r="135" spans="1:6" ht="25.5">
      <c r="A135" s="946"/>
      <c r="B135" s="6">
        <v>94</v>
      </c>
      <c r="C135" s="253" t="s">
        <v>504</v>
      </c>
      <c r="D135" s="255">
        <v>1</v>
      </c>
      <c r="E135" s="254"/>
      <c r="F135" s="787"/>
    </row>
    <row r="136" spans="1:6" ht="24.95" customHeight="1">
      <c r="A136" s="946"/>
      <c r="B136" s="943" t="s">
        <v>262</v>
      </c>
      <c r="C136" s="943"/>
      <c r="D136" s="258">
        <f>SUM(D137:D138)</f>
        <v>6</v>
      </c>
      <c r="E136" s="258">
        <f>SUM(E137:E138)</f>
        <v>0</v>
      </c>
      <c r="F136" s="785"/>
    </row>
    <row r="137" spans="1:6" ht="24.95" customHeight="1">
      <c r="A137" s="946"/>
      <c r="B137" s="6">
        <v>95</v>
      </c>
      <c r="C137" s="253" t="s">
        <v>261</v>
      </c>
      <c r="D137" s="255">
        <v>3</v>
      </c>
      <c r="E137" s="254"/>
      <c r="F137" s="786"/>
    </row>
    <row r="138" spans="1:6" ht="24.95" customHeight="1">
      <c r="A138" s="946"/>
      <c r="B138" s="6">
        <v>96</v>
      </c>
      <c r="C138" s="253" t="s">
        <v>205</v>
      </c>
      <c r="D138" s="255">
        <v>3</v>
      </c>
      <c r="E138" s="254"/>
      <c r="F138" s="787"/>
    </row>
    <row r="139" spans="1:6" ht="46.5" customHeight="1">
      <c r="A139" s="946"/>
      <c r="B139" s="6">
        <v>97</v>
      </c>
      <c r="C139" s="257" t="s">
        <v>422</v>
      </c>
      <c r="D139" s="258">
        <v>2</v>
      </c>
      <c r="E139" s="256"/>
      <c r="F139" s="259"/>
    </row>
    <row r="140" spans="1:6" ht="25.5" customHeight="1">
      <c r="A140" s="965" t="s">
        <v>424</v>
      </c>
      <c r="B140" s="943" t="s">
        <v>425</v>
      </c>
      <c r="C140" s="943"/>
      <c r="D140" s="258">
        <f>SUM(D141:D142)</f>
        <v>6</v>
      </c>
      <c r="E140" s="258">
        <f>SUM(E141:E142)</f>
        <v>0</v>
      </c>
      <c r="F140" s="785"/>
    </row>
    <row r="141" spans="1:6" ht="42">
      <c r="A141" s="966"/>
      <c r="B141" s="6">
        <v>98</v>
      </c>
      <c r="C141" s="253" t="s">
        <v>505</v>
      </c>
      <c r="D141" s="255">
        <v>3</v>
      </c>
      <c r="E141" s="254"/>
      <c r="F141" s="786"/>
    </row>
    <row r="142" spans="1:6" ht="25.5">
      <c r="A142" s="966"/>
      <c r="B142" s="6">
        <v>99</v>
      </c>
      <c r="C142" s="253" t="s">
        <v>224</v>
      </c>
      <c r="D142" s="255">
        <v>3</v>
      </c>
      <c r="E142" s="254"/>
      <c r="F142" s="787"/>
    </row>
    <row r="143" spans="1:6" ht="25.5" customHeight="1">
      <c r="A143" s="966"/>
      <c r="B143" s="943" t="s">
        <v>263</v>
      </c>
      <c r="C143" s="943"/>
      <c r="D143" s="258">
        <v>8</v>
      </c>
      <c r="E143" s="258">
        <f>SUM(E144:E148)</f>
        <v>0</v>
      </c>
      <c r="F143" s="785"/>
    </row>
    <row r="144" spans="1:6" ht="24.95" customHeight="1">
      <c r="A144" s="966"/>
      <c r="B144" s="6">
        <v>100</v>
      </c>
      <c r="C144" s="253" t="s">
        <v>535</v>
      </c>
      <c r="D144" s="255">
        <v>3</v>
      </c>
      <c r="E144" s="254"/>
      <c r="F144" s="786"/>
    </row>
    <row r="145" spans="1:6" ht="24.95" customHeight="1">
      <c r="A145" s="966"/>
      <c r="B145" s="6">
        <v>101</v>
      </c>
      <c r="C145" s="253" t="s">
        <v>536</v>
      </c>
      <c r="D145" s="255">
        <v>2</v>
      </c>
      <c r="E145" s="254"/>
      <c r="F145" s="786"/>
    </row>
    <row r="146" spans="1:6" ht="24.95" customHeight="1">
      <c r="A146" s="966"/>
      <c r="B146" s="6">
        <v>102</v>
      </c>
      <c r="C146" s="253" t="s">
        <v>265</v>
      </c>
      <c r="D146" s="255">
        <v>2</v>
      </c>
      <c r="E146" s="254"/>
      <c r="F146" s="786"/>
    </row>
    <row r="147" spans="1:6" ht="24.95" customHeight="1">
      <c r="A147" s="966"/>
      <c r="B147" s="6">
        <v>103</v>
      </c>
      <c r="C147" s="253" t="s">
        <v>266</v>
      </c>
      <c r="D147" s="799">
        <v>3</v>
      </c>
      <c r="E147" s="960"/>
      <c r="F147" s="786"/>
    </row>
    <row r="148" spans="1:6" ht="24" customHeight="1">
      <c r="A148" s="966"/>
      <c r="B148" s="944" t="s">
        <v>264</v>
      </c>
      <c r="C148" s="945"/>
      <c r="D148" s="800"/>
      <c r="E148" s="961"/>
      <c r="F148" s="787"/>
    </row>
    <row r="149" spans="1:6" ht="48.75" customHeight="1">
      <c r="A149" s="966"/>
      <c r="B149" s="943" t="s">
        <v>426</v>
      </c>
      <c r="C149" s="943"/>
      <c r="D149" s="258">
        <f>SUM(D150:D152)</f>
        <v>5</v>
      </c>
      <c r="E149" s="258">
        <f>SUM(E150:E152)</f>
        <v>0</v>
      </c>
      <c r="F149" s="785"/>
    </row>
    <row r="150" spans="1:6" ht="24.95" customHeight="1">
      <c r="A150" s="966"/>
      <c r="B150" s="6">
        <v>104</v>
      </c>
      <c r="C150" s="253" t="s">
        <v>537</v>
      </c>
      <c r="D150" s="255">
        <v>1</v>
      </c>
      <c r="E150" s="254"/>
      <c r="F150" s="786"/>
    </row>
    <row r="151" spans="1:6" ht="24.95" customHeight="1">
      <c r="A151" s="966"/>
      <c r="B151" s="6">
        <v>105</v>
      </c>
      <c r="C151" s="253" t="s">
        <v>212</v>
      </c>
      <c r="D151" s="255">
        <v>2</v>
      </c>
      <c r="E151" s="254"/>
      <c r="F151" s="786"/>
    </row>
    <row r="152" spans="1:6" ht="24.95" customHeight="1">
      <c r="A152" s="966"/>
      <c r="B152" s="6">
        <v>106</v>
      </c>
      <c r="C152" s="253" t="s">
        <v>251</v>
      </c>
      <c r="D152" s="255">
        <v>2</v>
      </c>
      <c r="E152" s="254"/>
      <c r="F152" s="787"/>
    </row>
    <row r="153" spans="1:6" ht="51" customHeight="1">
      <c r="A153" s="966"/>
      <c r="B153" s="943" t="s">
        <v>427</v>
      </c>
      <c r="C153" s="943"/>
      <c r="D153" s="258">
        <f>SUM(D154:D156)</f>
        <v>5</v>
      </c>
      <c r="E153" s="258">
        <f>SUM(E154:E156)</f>
        <v>0</v>
      </c>
      <c r="F153" s="785"/>
    </row>
    <row r="154" spans="1:6" ht="25.5">
      <c r="A154" s="966"/>
      <c r="B154" s="6">
        <v>107</v>
      </c>
      <c r="C154" s="253" t="s">
        <v>267</v>
      </c>
      <c r="D154" s="255">
        <v>1</v>
      </c>
      <c r="E154" s="254"/>
      <c r="F154" s="786"/>
    </row>
    <row r="155" spans="1:6" ht="25.5">
      <c r="A155" s="966"/>
      <c r="B155" s="6">
        <v>108</v>
      </c>
      <c r="C155" s="253" t="s">
        <v>212</v>
      </c>
      <c r="D155" s="255">
        <v>1</v>
      </c>
      <c r="E155" s="254"/>
      <c r="F155" s="786"/>
    </row>
    <row r="156" spans="1:6" ht="25.5">
      <c r="A156" s="966"/>
      <c r="B156" s="6">
        <v>109</v>
      </c>
      <c r="C156" s="253" t="s">
        <v>268</v>
      </c>
      <c r="D156" s="255">
        <v>3</v>
      </c>
      <c r="E156" s="254"/>
      <c r="F156" s="787"/>
    </row>
    <row r="157" spans="1:6" ht="24.95" customHeight="1">
      <c r="A157" s="966"/>
      <c r="B157" s="943" t="s">
        <v>428</v>
      </c>
      <c r="C157" s="943"/>
      <c r="D157" s="258">
        <f>SUM(D158:D160)</f>
        <v>3</v>
      </c>
      <c r="E157" s="258">
        <f>SUM(E158:E160)</f>
        <v>0</v>
      </c>
      <c r="F157" s="785"/>
    </row>
    <row r="158" spans="1:6" ht="25.5">
      <c r="A158" s="966"/>
      <c r="B158" s="6">
        <v>110</v>
      </c>
      <c r="C158" s="253" t="s">
        <v>269</v>
      </c>
      <c r="D158" s="255">
        <v>1</v>
      </c>
      <c r="E158" s="254"/>
      <c r="F158" s="786"/>
    </row>
    <row r="159" spans="1:6" ht="25.5">
      <c r="A159" s="966"/>
      <c r="B159" s="6">
        <v>111</v>
      </c>
      <c r="C159" s="253" t="s">
        <v>212</v>
      </c>
      <c r="D159" s="255">
        <v>1</v>
      </c>
      <c r="E159" s="254"/>
      <c r="F159" s="786"/>
    </row>
    <row r="160" spans="1:6" ht="25.5">
      <c r="A160" s="966"/>
      <c r="B160" s="6">
        <v>112</v>
      </c>
      <c r="C160" s="253" t="s">
        <v>270</v>
      </c>
      <c r="D160" s="255">
        <v>1</v>
      </c>
      <c r="E160" s="254"/>
      <c r="F160" s="787"/>
    </row>
    <row r="161" spans="1:6" ht="25.5" customHeight="1">
      <c r="A161" s="966"/>
      <c r="B161" s="943" t="s">
        <v>429</v>
      </c>
      <c r="C161" s="943"/>
      <c r="D161" s="258">
        <f>SUM(D162:D164)</f>
        <v>3</v>
      </c>
      <c r="E161" s="258">
        <f>SUM(E162:E164)</f>
        <v>0</v>
      </c>
      <c r="F161" s="785"/>
    </row>
    <row r="162" spans="1:6" ht="25.5">
      <c r="A162" s="966"/>
      <c r="B162" s="6">
        <v>113</v>
      </c>
      <c r="C162" s="253" t="s">
        <v>506</v>
      </c>
      <c r="D162" s="255">
        <v>1</v>
      </c>
      <c r="E162" s="254"/>
      <c r="F162" s="786"/>
    </row>
    <row r="163" spans="1:6" ht="25.5">
      <c r="A163" s="966"/>
      <c r="B163" s="6">
        <v>114</v>
      </c>
      <c r="C163" s="253" t="s">
        <v>212</v>
      </c>
      <c r="D163" s="255">
        <v>1</v>
      </c>
      <c r="E163" s="254"/>
      <c r="F163" s="786"/>
    </row>
    <row r="164" spans="1:6" ht="25.5">
      <c r="A164" s="966"/>
      <c r="B164" s="6">
        <v>115</v>
      </c>
      <c r="C164" s="253" t="s">
        <v>270</v>
      </c>
      <c r="D164" s="255">
        <v>1</v>
      </c>
      <c r="E164" s="254"/>
      <c r="F164" s="787"/>
    </row>
    <row r="165" spans="1:6" ht="51" customHeight="1">
      <c r="A165" s="966"/>
      <c r="B165" s="943" t="s">
        <v>430</v>
      </c>
      <c r="C165" s="943"/>
      <c r="D165" s="258">
        <f>SUM(D166:D169)</f>
        <v>5</v>
      </c>
      <c r="E165" s="258">
        <f>SUM(E166:E169)</f>
        <v>0</v>
      </c>
      <c r="F165" s="785"/>
    </row>
    <row r="166" spans="1:6" ht="25.5">
      <c r="A166" s="966"/>
      <c r="B166" s="6">
        <v>116</v>
      </c>
      <c r="C166" s="253" t="s">
        <v>568</v>
      </c>
      <c r="D166" s="255">
        <v>1</v>
      </c>
      <c r="E166" s="254"/>
      <c r="F166" s="786"/>
    </row>
    <row r="167" spans="1:6" ht="25.5">
      <c r="A167" s="966"/>
      <c r="B167" s="6">
        <v>117</v>
      </c>
      <c r="C167" s="253" t="s">
        <v>212</v>
      </c>
      <c r="D167" s="255">
        <v>1</v>
      </c>
      <c r="E167" s="254"/>
      <c r="F167" s="786"/>
    </row>
    <row r="168" spans="1:6" ht="25.5">
      <c r="A168" s="966"/>
      <c r="B168" s="6">
        <v>118</v>
      </c>
      <c r="C168" s="252" t="s">
        <v>507</v>
      </c>
      <c r="D168" s="788">
        <v>3</v>
      </c>
      <c r="E168" s="789"/>
      <c r="F168" s="958"/>
    </row>
    <row r="169" spans="1:6" ht="23.25" customHeight="1">
      <c r="A169" s="966"/>
      <c r="B169" s="944" t="s">
        <v>567</v>
      </c>
      <c r="C169" s="968"/>
      <c r="D169" s="788"/>
      <c r="E169" s="789"/>
      <c r="F169" s="949"/>
    </row>
    <row r="170" spans="1:6" ht="25.5" customHeight="1">
      <c r="A170" s="966"/>
      <c r="B170" s="943" t="s">
        <v>431</v>
      </c>
      <c r="C170" s="943"/>
      <c r="D170" s="258">
        <f>SUM(D171:D173)</f>
        <v>4</v>
      </c>
      <c r="E170" s="258">
        <f>SUM(E171:E173)</f>
        <v>0</v>
      </c>
      <c r="F170" s="785"/>
    </row>
    <row r="171" spans="1:6" ht="25.5">
      <c r="A171" s="966"/>
      <c r="B171" s="6">
        <v>119</v>
      </c>
      <c r="C171" s="253" t="s">
        <v>271</v>
      </c>
      <c r="D171" s="255">
        <v>1</v>
      </c>
      <c r="E171" s="254"/>
      <c r="F171" s="786"/>
    </row>
    <row r="172" spans="1:6" ht="25.5">
      <c r="A172" s="966"/>
      <c r="B172" s="6">
        <v>120</v>
      </c>
      <c r="C172" s="253" t="s">
        <v>508</v>
      </c>
      <c r="D172" s="255">
        <v>1</v>
      </c>
      <c r="E172" s="254"/>
      <c r="F172" s="786"/>
    </row>
    <row r="173" spans="1:6" ht="42">
      <c r="A173" s="966"/>
      <c r="B173" s="6">
        <v>121</v>
      </c>
      <c r="C173" s="253" t="s">
        <v>432</v>
      </c>
      <c r="D173" s="255">
        <v>2</v>
      </c>
      <c r="E173" s="254"/>
      <c r="F173" s="787"/>
    </row>
    <row r="174" spans="1:6" ht="24.95" customHeight="1">
      <c r="A174" s="966"/>
      <c r="B174" s="6">
        <v>122</v>
      </c>
      <c r="C174" s="14" t="s">
        <v>433</v>
      </c>
      <c r="D174" s="970">
        <v>2</v>
      </c>
      <c r="E174" s="969"/>
      <c r="F174" s="948"/>
    </row>
    <row r="175" spans="1:6" ht="25.5" customHeight="1">
      <c r="A175" s="966"/>
      <c r="B175" s="944" t="s">
        <v>434</v>
      </c>
      <c r="C175" s="968"/>
      <c r="D175" s="970"/>
      <c r="E175" s="969"/>
      <c r="F175" s="949"/>
    </row>
    <row r="176" spans="1:6" ht="25.5" customHeight="1">
      <c r="A176" s="966"/>
      <c r="B176" s="943" t="s">
        <v>273</v>
      </c>
      <c r="C176" s="943"/>
      <c r="D176" s="258">
        <f>SUM(D177:D180)</f>
        <v>4</v>
      </c>
      <c r="E176" s="258">
        <f>SUM(E177:E180)</f>
        <v>0</v>
      </c>
      <c r="F176" s="785"/>
    </row>
    <row r="177" spans="1:6" ht="25.5">
      <c r="A177" s="966"/>
      <c r="B177" s="6">
        <v>123</v>
      </c>
      <c r="C177" s="253" t="s">
        <v>272</v>
      </c>
      <c r="D177" s="255">
        <v>1</v>
      </c>
      <c r="E177" s="254"/>
      <c r="F177" s="786"/>
    </row>
    <row r="178" spans="1:6" ht="25.5">
      <c r="A178" s="966"/>
      <c r="B178" s="6">
        <v>124</v>
      </c>
      <c r="C178" s="253" t="s">
        <v>212</v>
      </c>
      <c r="D178" s="255">
        <v>1</v>
      </c>
      <c r="E178" s="254"/>
      <c r="F178" s="786"/>
    </row>
    <row r="179" spans="1:6" ht="25.5">
      <c r="A179" s="966"/>
      <c r="B179" s="6">
        <v>125</v>
      </c>
      <c r="C179" s="252" t="s">
        <v>251</v>
      </c>
      <c r="D179" s="788">
        <v>2</v>
      </c>
      <c r="E179" s="789"/>
      <c r="F179" s="958"/>
    </row>
    <row r="180" spans="1:6" ht="63" customHeight="1">
      <c r="A180" s="966"/>
      <c r="B180" s="944" t="s">
        <v>616</v>
      </c>
      <c r="C180" s="968"/>
      <c r="D180" s="788"/>
      <c r="E180" s="789"/>
      <c r="F180" s="949"/>
    </row>
    <row r="181" spans="1:6" ht="51.75" customHeight="1">
      <c r="A181" s="966"/>
      <c r="B181" s="943" t="s">
        <v>436</v>
      </c>
      <c r="C181" s="943"/>
      <c r="D181" s="258">
        <f>SUM(D182:D185)</f>
        <v>5</v>
      </c>
      <c r="E181" s="258">
        <f>SUM(E182:E185)</f>
        <v>0</v>
      </c>
      <c r="F181" s="785"/>
    </row>
    <row r="182" spans="1:6" ht="84">
      <c r="A182" s="966"/>
      <c r="B182" s="6">
        <v>126</v>
      </c>
      <c r="C182" s="253" t="s">
        <v>435</v>
      </c>
      <c r="D182" s="255">
        <v>1</v>
      </c>
      <c r="E182" s="254"/>
      <c r="F182" s="786"/>
    </row>
    <row r="183" spans="1:6" ht="25.5">
      <c r="A183" s="966"/>
      <c r="B183" s="6">
        <v>127</v>
      </c>
      <c r="C183" s="253" t="s">
        <v>509</v>
      </c>
      <c r="D183" s="255">
        <v>2</v>
      </c>
      <c r="E183" s="254"/>
      <c r="F183" s="786"/>
    </row>
    <row r="184" spans="1:6" ht="25.5">
      <c r="A184" s="966"/>
      <c r="B184" s="6">
        <v>128</v>
      </c>
      <c r="C184" s="253" t="s">
        <v>274</v>
      </c>
      <c r="D184" s="799">
        <v>2</v>
      </c>
      <c r="E184" s="960"/>
      <c r="F184" s="786"/>
    </row>
    <row r="185" spans="1:6" ht="42.75" customHeight="1">
      <c r="A185" s="966"/>
      <c r="B185" s="944" t="s">
        <v>437</v>
      </c>
      <c r="C185" s="945"/>
      <c r="D185" s="800"/>
      <c r="E185" s="961"/>
      <c r="F185" s="787"/>
    </row>
    <row r="186" spans="1:6" ht="25.5" customHeight="1">
      <c r="A186" s="966"/>
      <c r="B186" s="943" t="s">
        <v>438</v>
      </c>
      <c r="C186" s="943"/>
      <c r="D186" s="258">
        <f>SUM(D187:D189)</f>
        <v>4</v>
      </c>
      <c r="E186" s="258">
        <f>SUM(E187:E189)</f>
        <v>0</v>
      </c>
      <c r="F186" s="785"/>
    </row>
    <row r="187" spans="1:6" ht="25.5">
      <c r="A187" s="966"/>
      <c r="B187" s="6">
        <v>129</v>
      </c>
      <c r="C187" s="253" t="s">
        <v>511</v>
      </c>
      <c r="D187" s="255">
        <v>1</v>
      </c>
      <c r="E187" s="254"/>
      <c r="F187" s="786"/>
    </row>
    <row r="188" spans="1:6" ht="25.5">
      <c r="A188" s="966"/>
      <c r="B188" s="6">
        <v>130</v>
      </c>
      <c r="C188" s="253" t="s">
        <v>212</v>
      </c>
      <c r="D188" s="255">
        <v>1</v>
      </c>
      <c r="E188" s="254"/>
      <c r="F188" s="786"/>
    </row>
    <row r="189" spans="1:6" ht="42">
      <c r="A189" s="966"/>
      <c r="B189" s="6">
        <v>131</v>
      </c>
      <c r="C189" s="253" t="s">
        <v>510</v>
      </c>
      <c r="D189" s="255">
        <v>2</v>
      </c>
      <c r="E189" s="254"/>
      <c r="F189" s="787"/>
    </row>
    <row r="190" spans="1:6" ht="25.5" customHeight="1">
      <c r="A190" s="966"/>
      <c r="B190" s="943" t="s">
        <v>439</v>
      </c>
      <c r="C190" s="943"/>
      <c r="D190" s="258">
        <f>SUM(D191:D193)</f>
        <v>4</v>
      </c>
      <c r="E190" s="258">
        <f>SUM(E191:E193)</f>
        <v>0</v>
      </c>
      <c r="F190" s="947"/>
    </row>
    <row r="191" spans="1:6" ht="25.5">
      <c r="A191" s="966"/>
      <c r="B191" s="6">
        <v>132</v>
      </c>
      <c r="C191" s="253" t="s">
        <v>511</v>
      </c>
      <c r="D191" s="255">
        <v>1</v>
      </c>
      <c r="E191" s="254"/>
      <c r="F191" s="947"/>
    </row>
    <row r="192" spans="1:6" ht="25.5" customHeight="1">
      <c r="A192" s="966"/>
      <c r="B192" s="6">
        <v>133</v>
      </c>
      <c r="C192" s="253" t="s">
        <v>212</v>
      </c>
      <c r="D192" s="255">
        <v>1</v>
      </c>
      <c r="E192" s="254"/>
      <c r="F192" s="947"/>
    </row>
    <row r="193" spans="1:6" ht="25.5">
      <c r="A193" s="966"/>
      <c r="B193" s="6">
        <v>134</v>
      </c>
      <c r="C193" s="253" t="s">
        <v>275</v>
      </c>
      <c r="D193" s="255">
        <v>2</v>
      </c>
      <c r="E193" s="254"/>
      <c r="F193" s="947"/>
    </row>
    <row r="194" spans="1:6" ht="25.5" customHeight="1">
      <c r="A194" s="966"/>
      <c r="B194" s="943" t="s">
        <v>440</v>
      </c>
      <c r="C194" s="943"/>
      <c r="D194" s="258">
        <f>SUM(D195:D197)</f>
        <v>4</v>
      </c>
      <c r="E194" s="258">
        <f>SUM(E195:E197)</f>
        <v>0</v>
      </c>
      <c r="F194" s="785"/>
    </row>
    <row r="195" spans="1:6" ht="24" customHeight="1">
      <c r="A195" s="966"/>
      <c r="B195" s="6">
        <v>135</v>
      </c>
      <c r="C195" s="253" t="s">
        <v>511</v>
      </c>
      <c r="D195" s="255">
        <v>1</v>
      </c>
      <c r="E195" s="254"/>
      <c r="F195" s="786"/>
    </row>
    <row r="196" spans="1:6" ht="22.5" customHeight="1">
      <c r="A196" s="966"/>
      <c r="B196" s="6">
        <v>136</v>
      </c>
      <c r="C196" s="253" t="s">
        <v>212</v>
      </c>
      <c r="D196" s="255">
        <v>1</v>
      </c>
      <c r="E196" s="254"/>
      <c r="F196" s="786"/>
    </row>
    <row r="197" spans="1:6" ht="22.5" customHeight="1">
      <c r="A197" s="966"/>
      <c r="B197" s="6">
        <v>137</v>
      </c>
      <c r="C197" s="253" t="s">
        <v>512</v>
      </c>
      <c r="D197" s="255">
        <v>2</v>
      </c>
      <c r="E197" s="254"/>
      <c r="F197" s="787"/>
    </row>
    <row r="198" spans="1:6" ht="24" customHeight="1">
      <c r="A198" s="966"/>
      <c r="B198" s="943" t="s">
        <v>441</v>
      </c>
      <c r="C198" s="943"/>
      <c r="D198" s="258">
        <f>SUM(D199:D201)</f>
        <v>4</v>
      </c>
      <c r="E198" s="258">
        <f>SUM(E199:E201)</f>
        <v>0</v>
      </c>
      <c r="F198" s="785"/>
    </row>
    <row r="199" spans="1:6" ht="27" customHeight="1">
      <c r="A199" s="966"/>
      <c r="B199" s="6">
        <v>138</v>
      </c>
      <c r="C199" s="253" t="s">
        <v>511</v>
      </c>
      <c r="D199" s="255">
        <v>1</v>
      </c>
      <c r="E199" s="254"/>
      <c r="F199" s="786"/>
    </row>
    <row r="200" spans="1:6" ht="25.5">
      <c r="A200" s="966"/>
      <c r="B200" s="6">
        <v>139</v>
      </c>
      <c r="C200" s="253" t="s">
        <v>212</v>
      </c>
      <c r="D200" s="255">
        <v>1</v>
      </c>
      <c r="E200" s="254"/>
      <c r="F200" s="786"/>
    </row>
    <row r="201" spans="1:6" ht="25.5">
      <c r="A201" s="966"/>
      <c r="B201" s="6">
        <v>140</v>
      </c>
      <c r="C201" s="253" t="s">
        <v>513</v>
      </c>
      <c r="D201" s="255">
        <v>2</v>
      </c>
      <c r="E201" s="254"/>
      <c r="F201" s="787"/>
    </row>
    <row r="202" spans="1:6" ht="27.75" customHeight="1">
      <c r="A202" s="966"/>
      <c r="B202" s="943" t="s">
        <v>442</v>
      </c>
      <c r="C202" s="943"/>
      <c r="D202" s="258">
        <f>SUM(D203:D205)</f>
        <v>4</v>
      </c>
      <c r="E202" s="258">
        <f>SUM(E203:E205)</f>
        <v>0</v>
      </c>
      <c r="F202" s="785"/>
    </row>
    <row r="203" spans="1:6" ht="25.5">
      <c r="A203" s="966"/>
      <c r="B203" s="6">
        <v>141</v>
      </c>
      <c r="C203" s="253" t="s">
        <v>511</v>
      </c>
      <c r="D203" s="255">
        <v>1</v>
      </c>
      <c r="E203" s="254"/>
      <c r="F203" s="786"/>
    </row>
    <row r="204" spans="1:6" ht="25.5">
      <c r="A204" s="966"/>
      <c r="B204" s="6">
        <v>142</v>
      </c>
      <c r="C204" s="253" t="s">
        <v>212</v>
      </c>
      <c r="D204" s="255">
        <v>1</v>
      </c>
      <c r="E204" s="254"/>
      <c r="F204" s="786"/>
    </row>
    <row r="205" spans="1:6" ht="25.5">
      <c r="A205" s="966"/>
      <c r="B205" s="6">
        <v>143</v>
      </c>
      <c r="C205" s="253" t="s">
        <v>514</v>
      </c>
      <c r="D205" s="255">
        <v>2</v>
      </c>
      <c r="E205" s="254"/>
      <c r="F205" s="787"/>
    </row>
    <row r="206" spans="1:6" ht="25.5">
      <c r="A206" s="966"/>
      <c r="B206" s="6">
        <v>144</v>
      </c>
      <c r="C206" s="8" t="s">
        <v>614</v>
      </c>
      <c r="D206" s="956">
        <v>1</v>
      </c>
      <c r="E206" s="954"/>
      <c r="F206" s="785"/>
    </row>
    <row r="207" spans="1:6" ht="24.95" customHeight="1">
      <c r="A207" s="966"/>
      <c r="B207" s="944" t="s">
        <v>615</v>
      </c>
      <c r="C207" s="945"/>
      <c r="D207" s="957"/>
      <c r="E207" s="955"/>
      <c r="F207" s="787"/>
    </row>
    <row r="208" spans="1:6" ht="24.95" customHeight="1">
      <c r="A208" s="966"/>
      <c r="B208" s="6">
        <v>145</v>
      </c>
      <c r="C208" s="8" t="s">
        <v>612</v>
      </c>
      <c r="D208" s="956">
        <v>3</v>
      </c>
      <c r="E208" s="954"/>
      <c r="F208" s="785"/>
    </row>
    <row r="209" spans="1:6" ht="24.95" customHeight="1">
      <c r="A209" s="967"/>
      <c r="B209" s="944" t="s">
        <v>613</v>
      </c>
      <c r="C209" s="945"/>
      <c r="D209" s="957"/>
      <c r="E209" s="955"/>
      <c r="F209" s="787"/>
    </row>
    <row r="210" spans="1:6" ht="24.95" customHeight="1">
      <c r="A210" s="946" t="s">
        <v>448</v>
      </c>
      <c r="B210" s="943" t="s">
        <v>277</v>
      </c>
      <c r="C210" s="943"/>
      <c r="D210" s="258">
        <f>SUM(D211:D212)</f>
        <v>2</v>
      </c>
      <c r="E210" s="258">
        <f>SUM(E211:E212)</f>
        <v>0</v>
      </c>
      <c r="F210" s="947"/>
    </row>
    <row r="211" spans="1:6" ht="25.5">
      <c r="A211" s="946"/>
      <c r="B211" s="6">
        <v>146</v>
      </c>
      <c r="C211" s="253" t="s">
        <v>276</v>
      </c>
      <c r="D211" s="255">
        <v>1</v>
      </c>
      <c r="E211" s="254"/>
      <c r="F211" s="947"/>
    </row>
    <row r="212" spans="1:6" ht="25.5">
      <c r="A212" s="946"/>
      <c r="B212" s="6">
        <v>147</v>
      </c>
      <c r="C212" s="253" t="s">
        <v>205</v>
      </c>
      <c r="D212" s="255">
        <v>1</v>
      </c>
      <c r="E212" s="254"/>
      <c r="F212" s="947"/>
    </row>
    <row r="213" spans="1:6" ht="25.5" customHeight="1">
      <c r="A213" s="946"/>
      <c r="B213" s="943" t="s">
        <v>443</v>
      </c>
      <c r="C213" s="943"/>
      <c r="D213" s="258">
        <f>SUM(D214:D215)</f>
        <v>4</v>
      </c>
      <c r="E213" s="258">
        <f>SUM(E214:E215)</f>
        <v>0</v>
      </c>
      <c r="F213" s="785"/>
    </row>
    <row r="214" spans="1:6" ht="42">
      <c r="A214" s="946"/>
      <c r="B214" s="6">
        <v>148</v>
      </c>
      <c r="C214" s="253" t="s">
        <v>444</v>
      </c>
      <c r="D214" s="255">
        <v>2</v>
      </c>
      <c r="E214" s="254"/>
      <c r="F214" s="786"/>
    </row>
    <row r="215" spans="1:6" ht="24.95" customHeight="1">
      <c r="A215" s="946"/>
      <c r="B215" s="6">
        <v>149</v>
      </c>
      <c r="C215" s="253" t="s">
        <v>279</v>
      </c>
      <c r="D215" s="799">
        <v>2</v>
      </c>
      <c r="E215" s="960"/>
      <c r="F215" s="786"/>
    </row>
    <row r="216" spans="1:6" ht="39" customHeight="1">
      <c r="A216" s="946"/>
      <c r="B216" s="944" t="s">
        <v>278</v>
      </c>
      <c r="C216" s="945"/>
      <c r="D216" s="800"/>
      <c r="E216" s="961"/>
      <c r="F216" s="787"/>
    </row>
    <row r="217" spans="1:6" ht="25.5" customHeight="1">
      <c r="A217" s="946"/>
      <c r="B217" s="943" t="s">
        <v>281</v>
      </c>
      <c r="C217" s="943"/>
      <c r="D217" s="258">
        <f>SUM(D218:D219)</f>
        <v>2</v>
      </c>
      <c r="E217" s="258">
        <f>SUM(E218:E219)</f>
        <v>0</v>
      </c>
      <c r="F217" s="785"/>
    </row>
    <row r="218" spans="1:6" ht="25.5">
      <c r="A218" s="946"/>
      <c r="B218" s="6">
        <v>150</v>
      </c>
      <c r="C218" s="253" t="s">
        <v>280</v>
      </c>
      <c r="D218" s="255">
        <v>1</v>
      </c>
      <c r="E218" s="254"/>
      <c r="F218" s="786"/>
    </row>
    <row r="219" spans="1:6" ht="25.5">
      <c r="A219" s="946"/>
      <c r="B219" s="6">
        <v>151</v>
      </c>
      <c r="C219" s="253" t="s">
        <v>212</v>
      </c>
      <c r="D219" s="255">
        <v>1</v>
      </c>
      <c r="E219" s="254"/>
      <c r="F219" s="787"/>
    </row>
    <row r="220" spans="1:6" ht="25.5" customHeight="1">
      <c r="A220" s="946"/>
      <c r="B220" s="943" t="s">
        <v>282</v>
      </c>
      <c r="C220" s="943"/>
      <c r="D220" s="258">
        <f>SUM(D221:D222)</f>
        <v>2</v>
      </c>
      <c r="E220" s="258">
        <f>SUM(E221:E222)</f>
        <v>0</v>
      </c>
      <c r="F220" s="785"/>
    </row>
    <row r="221" spans="1:6" ht="25.5">
      <c r="A221" s="946"/>
      <c r="B221" s="6">
        <v>152</v>
      </c>
      <c r="C221" s="253" t="s">
        <v>280</v>
      </c>
      <c r="D221" s="255">
        <v>1</v>
      </c>
      <c r="E221" s="254"/>
      <c r="F221" s="786"/>
    </row>
    <row r="222" spans="1:6" ht="25.5">
      <c r="A222" s="946"/>
      <c r="B222" s="6">
        <v>153</v>
      </c>
      <c r="C222" s="253" t="s">
        <v>212</v>
      </c>
      <c r="D222" s="255">
        <v>1</v>
      </c>
      <c r="E222" s="254"/>
      <c r="F222" s="787"/>
    </row>
    <row r="223" spans="1:6" ht="25.5" customHeight="1">
      <c r="A223" s="946"/>
      <c r="B223" s="943" t="s">
        <v>446</v>
      </c>
      <c r="C223" s="943"/>
      <c r="D223" s="258">
        <f>SUM(D224:D227)</f>
        <v>4</v>
      </c>
      <c r="E223" s="258">
        <f>SUM(E224:E227)</f>
        <v>0</v>
      </c>
      <c r="F223" s="785"/>
    </row>
    <row r="224" spans="1:6" ht="25.5">
      <c r="A224" s="946"/>
      <c r="B224" s="6">
        <v>154</v>
      </c>
      <c r="C224" s="253" t="s">
        <v>283</v>
      </c>
      <c r="D224" s="255">
        <v>1</v>
      </c>
      <c r="E224" s="254"/>
      <c r="F224" s="786"/>
    </row>
    <row r="225" spans="1:6" ht="63">
      <c r="A225" s="946"/>
      <c r="B225" s="6">
        <v>155</v>
      </c>
      <c r="C225" s="253" t="s">
        <v>445</v>
      </c>
      <c r="D225" s="255">
        <v>1</v>
      </c>
      <c r="E225" s="254"/>
      <c r="F225" s="786"/>
    </row>
    <row r="226" spans="1:6" ht="25.5">
      <c r="A226" s="946"/>
      <c r="B226" s="6">
        <v>156</v>
      </c>
      <c r="C226" s="253" t="s">
        <v>284</v>
      </c>
      <c r="D226" s="255">
        <v>1</v>
      </c>
      <c r="E226" s="254"/>
      <c r="F226" s="786"/>
    </row>
    <row r="227" spans="1:6" ht="25.5">
      <c r="A227" s="946"/>
      <c r="B227" s="6">
        <v>157</v>
      </c>
      <c r="C227" s="253" t="s">
        <v>538</v>
      </c>
      <c r="D227" s="255">
        <v>1</v>
      </c>
      <c r="E227" s="254"/>
      <c r="F227" s="786"/>
    </row>
    <row r="228" spans="1:6" ht="27" customHeight="1">
      <c r="A228" s="946"/>
      <c r="B228" s="943" t="s">
        <v>286</v>
      </c>
      <c r="C228" s="943"/>
      <c r="D228" s="258">
        <f>SUM(D229:D231)</f>
        <v>4</v>
      </c>
      <c r="E228" s="258">
        <f>SUM(E229:E231)</f>
        <v>0</v>
      </c>
      <c r="F228" s="947"/>
    </row>
    <row r="229" spans="1:6" ht="25.5">
      <c r="A229" s="946"/>
      <c r="B229" s="6">
        <v>158</v>
      </c>
      <c r="C229" s="253" t="s">
        <v>285</v>
      </c>
      <c r="D229" s="255">
        <v>1</v>
      </c>
      <c r="E229" s="254"/>
      <c r="F229" s="947"/>
    </row>
    <row r="230" spans="1:6" ht="25.5">
      <c r="A230" s="946"/>
      <c r="B230" s="6">
        <v>159</v>
      </c>
      <c r="C230" s="253" t="s">
        <v>212</v>
      </c>
      <c r="D230" s="255">
        <v>1</v>
      </c>
      <c r="E230" s="254"/>
      <c r="F230" s="947"/>
    </row>
    <row r="231" spans="1:6" ht="42">
      <c r="A231" s="946"/>
      <c r="B231" s="6">
        <v>160</v>
      </c>
      <c r="C231" s="253" t="s">
        <v>447</v>
      </c>
      <c r="D231" s="255">
        <v>2</v>
      </c>
      <c r="E231" s="254"/>
      <c r="F231" s="947"/>
    </row>
    <row r="232" spans="1:6" ht="25.5" customHeight="1">
      <c r="A232" s="946" t="s">
        <v>449</v>
      </c>
      <c r="B232" s="943" t="s">
        <v>288</v>
      </c>
      <c r="C232" s="943"/>
      <c r="D232" s="258">
        <f>SUM(D233:D235)</f>
        <v>3</v>
      </c>
      <c r="E232" s="258">
        <f>SUM(E233:E235)</f>
        <v>0</v>
      </c>
      <c r="F232" s="785"/>
    </row>
    <row r="233" spans="1:6" ht="25.5" customHeight="1">
      <c r="A233" s="946"/>
      <c r="B233" s="6">
        <v>161</v>
      </c>
      <c r="C233" s="253" t="s">
        <v>287</v>
      </c>
      <c r="D233" s="255">
        <v>1</v>
      </c>
      <c r="E233" s="254"/>
      <c r="F233" s="786"/>
    </row>
    <row r="234" spans="1:6" ht="25.5">
      <c r="A234" s="946"/>
      <c r="B234" s="6">
        <v>162</v>
      </c>
      <c r="C234" s="253" t="s">
        <v>212</v>
      </c>
      <c r="D234" s="255">
        <v>1</v>
      </c>
      <c r="E234" s="254"/>
      <c r="F234" s="786"/>
    </row>
    <row r="235" spans="1:6" ht="25.5">
      <c r="A235" s="946"/>
      <c r="B235" s="6">
        <v>163</v>
      </c>
      <c r="C235" s="253" t="s">
        <v>289</v>
      </c>
      <c r="D235" s="255">
        <v>1</v>
      </c>
      <c r="E235" s="254"/>
      <c r="F235" s="787"/>
    </row>
    <row r="236" spans="1:6" ht="25.5" customHeight="1">
      <c r="A236" s="946"/>
      <c r="B236" s="943" t="s">
        <v>450</v>
      </c>
      <c r="C236" s="943"/>
      <c r="D236" s="258">
        <f>SUM(D237:D239)</f>
        <v>4</v>
      </c>
      <c r="E236" s="258">
        <f>SUM(E237:E239)</f>
        <v>0</v>
      </c>
      <c r="F236" s="785"/>
    </row>
    <row r="237" spans="1:6" ht="25.5">
      <c r="A237" s="946"/>
      <c r="B237" s="6">
        <v>164</v>
      </c>
      <c r="C237" s="253" t="s">
        <v>539</v>
      </c>
      <c r="D237" s="255">
        <v>1</v>
      </c>
      <c r="E237" s="254"/>
      <c r="F237" s="786"/>
    </row>
    <row r="238" spans="1:6" ht="25.5">
      <c r="A238" s="946"/>
      <c r="B238" s="6">
        <v>165</v>
      </c>
      <c r="C238" s="253" t="s">
        <v>212</v>
      </c>
      <c r="D238" s="255">
        <v>1</v>
      </c>
      <c r="E238" s="254"/>
      <c r="F238" s="786"/>
    </row>
    <row r="239" spans="1:6" ht="25.5">
      <c r="A239" s="946"/>
      <c r="B239" s="6">
        <v>166</v>
      </c>
      <c r="C239" s="253" t="s">
        <v>540</v>
      </c>
      <c r="D239" s="255">
        <v>2</v>
      </c>
      <c r="E239" s="254"/>
      <c r="F239" s="787"/>
    </row>
    <row r="240" spans="1:6" ht="25.5" customHeight="1">
      <c r="A240" s="946"/>
      <c r="B240" s="943" t="s">
        <v>291</v>
      </c>
      <c r="C240" s="943"/>
      <c r="D240" s="258">
        <f>SUM(D241:D243)</f>
        <v>4</v>
      </c>
      <c r="E240" s="258">
        <f>SUM(E241:E243)</f>
        <v>0</v>
      </c>
      <c r="F240" s="785"/>
    </row>
    <row r="241" spans="1:6" ht="25.5">
      <c r="A241" s="946"/>
      <c r="B241" s="6">
        <v>167</v>
      </c>
      <c r="C241" s="253" t="s">
        <v>290</v>
      </c>
      <c r="D241" s="255">
        <v>1</v>
      </c>
      <c r="E241" s="254"/>
      <c r="F241" s="786"/>
    </row>
    <row r="242" spans="1:6" ht="25.5">
      <c r="A242" s="946"/>
      <c r="B242" s="6">
        <v>168</v>
      </c>
      <c r="C242" s="253" t="s">
        <v>212</v>
      </c>
      <c r="D242" s="255">
        <v>1</v>
      </c>
      <c r="E242" s="254"/>
      <c r="F242" s="786"/>
    </row>
    <row r="243" spans="1:6" ht="25.5">
      <c r="A243" s="946"/>
      <c r="B243" s="6">
        <v>169</v>
      </c>
      <c r="C243" s="253" t="s">
        <v>292</v>
      </c>
      <c r="D243" s="255">
        <v>2</v>
      </c>
      <c r="E243" s="254"/>
      <c r="F243" s="787"/>
    </row>
    <row r="244" spans="1:6" ht="24.75" customHeight="1">
      <c r="A244" s="946" t="s">
        <v>451</v>
      </c>
      <c r="B244" s="952" t="s">
        <v>541</v>
      </c>
      <c r="C244" s="953"/>
      <c r="D244" s="258">
        <f>SUM(D245:D248)</f>
        <v>6</v>
      </c>
      <c r="E244" s="258">
        <f>SUM(E245:E248)</f>
        <v>0</v>
      </c>
      <c r="F244" s="785"/>
    </row>
    <row r="245" spans="1:6" ht="25.5">
      <c r="A245" s="946"/>
      <c r="B245" s="6">
        <v>170</v>
      </c>
      <c r="C245" s="253" t="s">
        <v>293</v>
      </c>
      <c r="D245" s="255">
        <v>1</v>
      </c>
      <c r="E245" s="254"/>
      <c r="F245" s="786"/>
    </row>
    <row r="246" spans="1:6" ht="25.5">
      <c r="A246" s="946"/>
      <c r="B246" s="6">
        <v>171</v>
      </c>
      <c r="C246" s="253" t="s">
        <v>212</v>
      </c>
      <c r="D246" s="255">
        <v>1</v>
      </c>
      <c r="E246" s="254"/>
      <c r="F246" s="786"/>
    </row>
    <row r="247" spans="1:6" ht="42">
      <c r="A247" s="946"/>
      <c r="B247" s="6">
        <v>172</v>
      </c>
      <c r="C247" s="253" t="s">
        <v>452</v>
      </c>
      <c r="D247" s="255">
        <v>2</v>
      </c>
      <c r="E247" s="254"/>
      <c r="F247" s="786"/>
    </row>
    <row r="248" spans="1:6" ht="42">
      <c r="A248" s="946"/>
      <c r="B248" s="6">
        <v>173</v>
      </c>
      <c r="C248" s="253" t="s">
        <v>542</v>
      </c>
      <c r="D248" s="255">
        <v>2</v>
      </c>
      <c r="E248" s="254"/>
      <c r="F248" s="787"/>
    </row>
    <row r="249" spans="1:6" ht="24.95" customHeight="1">
      <c r="A249" s="946"/>
      <c r="B249" s="943" t="s">
        <v>453</v>
      </c>
      <c r="C249" s="943"/>
      <c r="D249" s="258">
        <f>SUM(D250:D252)</f>
        <v>4</v>
      </c>
      <c r="E249" s="258">
        <f>SUM(E250:E252)</f>
        <v>0</v>
      </c>
      <c r="F249" s="785"/>
    </row>
    <row r="250" spans="1:6" ht="25.5">
      <c r="A250" s="946"/>
      <c r="B250" s="6">
        <v>174</v>
      </c>
      <c r="C250" s="253" t="s">
        <v>294</v>
      </c>
      <c r="D250" s="255">
        <v>1</v>
      </c>
      <c r="E250" s="254"/>
      <c r="F250" s="786"/>
    </row>
    <row r="251" spans="1:6" ht="25.5">
      <c r="A251" s="946"/>
      <c r="B251" s="6">
        <v>175</v>
      </c>
      <c r="C251" s="253" t="s">
        <v>212</v>
      </c>
      <c r="D251" s="255">
        <v>1</v>
      </c>
      <c r="E251" s="254"/>
      <c r="F251" s="786"/>
    </row>
    <row r="252" spans="1:6" ht="26.25" customHeight="1">
      <c r="A252" s="946"/>
      <c r="B252" s="6">
        <v>176</v>
      </c>
      <c r="C252" s="253" t="s">
        <v>543</v>
      </c>
      <c r="D252" s="255">
        <v>2</v>
      </c>
      <c r="E252" s="254"/>
      <c r="F252" s="787"/>
    </row>
    <row r="253" spans="1:6" ht="27" customHeight="1">
      <c r="A253" s="946"/>
      <c r="B253" s="6">
        <v>177</v>
      </c>
      <c r="C253" s="8" t="s">
        <v>569</v>
      </c>
      <c r="D253" s="956">
        <v>3</v>
      </c>
      <c r="E253" s="954"/>
      <c r="F253" s="785"/>
    </row>
    <row r="254" spans="1:6" ht="44.25" customHeight="1">
      <c r="A254" s="946"/>
      <c r="B254" s="944" t="s">
        <v>977</v>
      </c>
      <c r="C254" s="945"/>
      <c r="D254" s="957"/>
      <c r="E254" s="955"/>
      <c r="F254" s="787"/>
    </row>
    <row r="255" spans="1:6" ht="28.5" customHeight="1">
      <c r="A255" s="946"/>
      <c r="B255" s="6">
        <v>178</v>
      </c>
      <c r="C255" s="14" t="s">
        <v>570</v>
      </c>
      <c r="D255" s="971">
        <v>3</v>
      </c>
      <c r="E255" s="969"/>
      <c r="F255" s="785"/>
    </row>
    <row r="256" spans="1:6" ht="27" customHeight="1">
      <c r="A256" s="260"/>
      <c r="B256" s="944" t="s">
        <v>976</v>
      </c>
      <c r="C256" s="968"/>
      <c r="D256" s="971"/>
      <c r="E256" s="969"/>
      <c r="F256" s="787"/>
    </row>
    <row r="257" spans="1:6" ht="26.25" customHeight="1">
      <c r="A257" s="946" t="s">
        <v>456</v>
      </c>
      <c r="B257" s="943" t="s">
        <v>544</v>
      </c>
      <c r="C257" s="943"/>
      <c r="D257" s="258">
        <f>SUM(D258:D262)</f>
        <v>5</v>
      </c>
      <c r="E257" s="258">
        <f>SUM(E258:E262)</f>
        <v>0</v>
      </c>
      <c r="F257" s="947"/>
    </row>
    <row r="258" spans="1:6" ht="25.5">
      <c r="A258" s="946"/>
      <c r="B258" s="6">
        <v>179</v>
      </c>
      <c r="C258" s="253" t="s">
        <v>295</v>
      </c>
      <c r="D258" s="255">
        <v>1</v>
      </c>
      <c r="E258" s="254"/>
      <c r="F258" s="947"/>
    </row>
    <row r="259" spans="1:6" ht="25.5">
      <c r="A259" s="946"/>
      <c r="B259" s="6">
        <v>180</v>
      </c>
      <c r="C259" s="253" t="s">
        <v>212</v>
      </c>
      <c r="D259" s="255">
        <v>1</v>
      </c>
      <c r="E259" s="254"/>
      <c r="F259" s="947"/>
    </row>
    <row r="260" spans="1:6" ht="25.5">
      <c r="A260" s="946"/>
      <c r="B260" s="6">
        <v>181</v>
      </c>
      <c r="C260" s="253" t="s">
        <v>284</v>
      </c>
      <c r="D260" s="255">
        <v>1</v>
      </c>
      <c r="E260" s="254"/>
      <c r="F260" s="947"/>
    </row>
    <row r="261" spans="1:6" ht="25.5">
      <c r="A261" s="946"/>
      <c r="B261" s="6">
        <v>182</v>
      </c>
      <c r="C261" s="253" t="s">
        <v>296</v>
      </c>
      <c r="D261" s="255">
        <v>1</v>
      </c>
      <c r="E261" s="254"/>
      <c r="F261" s="947"/>
    </row>
    <row r="262" spans="1:6" ht="25.5">
      <c r="A262" s="946"/>
      <c r="B262" s="6">
        <v>183</v>
      </c>
      <c r="C262" s="253" t="s">
        <v>545</v>
      </c>
      <c r="D262" s="255">
        <v>1</v>
      </c>
      <c r="E262" s="254"/>
      <c r="F262" s="947"/>
    </row>
    <row r="263" spans="1:6" ht="25.5" customHeight="1">
      <c r="A263" s="946"/>
      <c r="B263" s="943" t="s">
        <v>454</v>
      </c>
      <c r="C263" s="943"/>
      <c r="D263" s="258">
        <f>SUM(D264:D266)</f>
        <v>4</v>
      </c>
      <c r="E263" s="258">
        <f>SUM(E264:E266)</f>
        <v>0</v>
      </c>
      <c r="F263" s="785"/>
    </row>
    <row r="264" spans="1:6" ht="41.25" customHeight="1">
      <c r="A264" s="946"/>
      <c r="B264" s="6">
        <v>184</v>
      </c>
      <c r="C264" s="253" t="s">
        <v>455</v>
      </c>
      <c r="D264" s="255">
        <v>1</v>
      </c>
      <c r="E264" s="254"/>
      <c r="F264" s="786"/>
    </row>
    <row r="265" spans="1:6" ht="25.5">
      <c r="A265" s="946"/>
      <c r="B265" s="6">
        <v>185</v>
      </c>
      <c r="C265" s="253" t="s">
        <v>212</v>
      </c>
      <c r="D265" s="255">
        <v>1</v>
      </c>
      <c r="E265" s="254"/>
      <c r="F265" s="786"/>
    </row>
    <row r="266" spans="1:6" ht="25.5">
      <c r="A266" s="946"/>
      <c r="B266" s="6">
        <v>186</v>
      </c>
      <c r="C266" s="253" t="s">
        <v>251</v>
      </c>
      <c r="D266" s="255">
        <v>2</v>
      </c>
      <c r="E266" s="254"/>
      <c r="F266" s="787"/>
    </row>
    <row r="267" spans="1:6" ht="25.5" customHeight="1">
      <c r="A267" s="946" t="s">
        <v>465</v>
      </c>
      <c r="B267" s="943" t="s">
        <v>515</v>
      </c>
      <c r="C267" s="943"/>
      <c r="D267" s="258">
        <f>SUM(D268:D269)</f>
        <v>2</v>
      </c>
      <c r="E267" s="258">
        <f>SUM(E268:E269)</f>
        <v>0</v>
      </c>
      <c r="F267" s="947"/>
    </row>
    <row r="268" spans="1:6" ht="25.5">
      <c r="A268" s="946"/>
      <c r="B268" s="6">
        <v>187</v>
      </c>
      <c r="C268" s="253" t="s">
        <v>516</v>
      </c>
      <c r="D268" s="255">
        <v>1</v>
      </c>
      <c r="E268" s="254"/>
      <c r="F268" s="947"/>
    </row>
    <row r="269" spans="1:6" ht="25.5">
      <c r="A269" s="946"/>
      <c r="B269" s="6">
        <v>188</v>
      </c>
      <c r="C269" s="253" t="s">
        <v>517</v>
      </c>
      <c r="D269" s="255">
        <v>1</v>
      </c>
      <c r="E269" s="254"/>
      <c r="F269" s="947"/>
    </row>
    <row r="270" spans="1:6" ht="25.5" customHeight="1">
      <c r="A270" s="946"/>
      <c r="B270" s="943" t="s">
        <v>297</v>
      </c>
      <c r="C270" s="943"/>
      <c r="D270" s="258">
        <f>SUM(D271:D274)</f>
        <v>4</v>
      </c>
      <c r="E270" s="258">
        <f>SUM(E271:E274)</f>
        <v>0</v>
      </c>
      <c r="F270" s="785"/>
    </row>
    <row r="271" spans="1:6" ht="25.5">
      <c r="A271" s="946"/>
      <c r="B271" s="6">
        <v>189</v>
      </c>
      <c r="C271" s="253" t="s">
        <v>572</v>
      </c>
      <c r="D271" s="255">
        <v>1</v>
      </c>
      <c r="E271" s="254"/>
      <c r="F271" s="786"/>
    </row>
    <row r="272" spans="1:6" ht="25.5">
      <c r="A272" s="946"/>
      <c r="B272" s="6">
        <v>190</v>
      </c>
      <c r="C272" s="253" t="s">
        <v>298</v>
      </c>
      <c r="D272" s="255">
        <v>1</v>
      </c>
      <c r="E272" s="254"/>
      <c r="F272" s="786"/>
    </row>
    <row r="273" spans="1:6" ht="25.5">
      <c r="A273" s="946"/>
      <c r="B273" s="6">
        <v>191</v>
      </c>
      <c r="C273" s="252" t="s">
        <v>299</v>
      </c>
      <c r="D273" s="788">
        <v>2</v>
      </c>
      <c r="E273" s="789"/>
      <c r="F273" s="786"/>
    </row>
    <row r="274" spans="1:6" ht="39" customHeight="1">
      <c r="A274" s="946"/>
      <c r="B274" s="944" t="s">
        <v>571</v>
      </c>
      <c r="C274" s="968"/>
      <c r="D274" s="788"/>
      <c r="E274" s="789"/>
      <c r="F274" s="787"/>
    </row>
    <row r="275" spans="1:6" ht="25.5" customHeight="1">
      <c r="A275" s="946"/>
      <c r="B275" s="943" t="s">
        <v>300</v>
      </c>
      <c r="C275" s="943"/>
      <c r="D275" s="258">
        <f>SUM(D276:D279)</f>
        <v>3</v>
      </c>
      <c r="E275" s="258">
        <f>SUM(E276:E279)</f>
        <v>0</v>
      </c>
      <c r="F275" s="785"/>
    </row>
    <row r="276" spans="1:6" ht="25.5">
      <c r="A276" s="946"/>
      <c r="B276" s="6">
        <v>192</v>
      </c>
      <c r="C276" s="253" t="s">
        <v>573</v>
      </c>
      <c r="D276" s="255">
        <v>1</v>
      </c>
      <c r="E276" s="254"/>
      <c r="F276" s="786"/>
    </row>
    <row r="277" spans="1:6" ht="25.5">
      <c r="A277" s="946"/>
      <c r="B277" s="6">
        <v>193</v>
      </c>
      <c r="C277" s="253" t="s">
        <v>212</v>
      </c>
      <c r="D277" s="255">
        <v>1</v>
      </c>
      <c r="E277" s="254"/>
      <c r="F277" s="786"/>
    </row>
    <row r="278" spans="1:6" ht="25.5">
      <c r="A278" s="946"/>
      <c r="B278" s="6">
        <v>194</v>
      </c>
      <c r="C278" s="252" t="s">
        <v>301</v>
      </c>
      <c r="D278" s="788">
        <v>1</v>
      </c>
      <c r="E278" s="789"/>
      <c r="F278" s="786"/>
    </row>
    <row r="279" spans="1:6" ht="36.75" customHeight="1">
      <c r="A279" s="946"/>
      <c r="B279" s="944" t="s">
        <v>574</v>
      </c>
      <c r="C279" s="968"/>
      <c r="D279" s="788"/>
      <c r="E279" s="789"/>
      <c r="F279" s="787"/>
    </row>
    <row r="280" spans="1:6" ht="50.25" customHeight="1">
      <c r="A280" s="946"/>
      <c r="B280" s="943" t="s">
        <v>457</v>
      </c>
      <c r="C280" s="943"/>
      <c r="D280" s="258">
        <f>SUM(D281:D284)</f>
        <v>4</v>
      </c>
      <c r="E280" s="258">
        <f>SUM(E281:E284)</f>
        <v>0</v>
      </c>
      <c r="F280" s="785"/>
    </row>
    <row r="281" spans="1:6" ht="25.5">
      <c r="A281" s="946"/>
      <c r="B281" s="6">
        <v>195</v>
      </c>
      <c r="C281" s="253" t="s">
        <v>575</v>
      </c>
      <c r="D281" s="255">
        <v>1</v>
      </c>
      <c r="E281" s="254"/>
      <c r="F281" s="786"/>
    </row>
    <row r="282" spans="1:6" ht="25.5">
      <c r="A282" s="946"/>
      <c r="B282" s="6">
        <v>196</v>
      </c>
      <c r="C282" s="253" t="s">
        <v>212</v>
      </c>
      <c r="D282" s="255">
        <v>1</v>
      </c>
      <c r="E282" s="254"/>
      <c r="F282" s="786"/>
    </row>
    <row r="283" spans="1:6" ht="25.5">
      <c r="A283" s="946"/>
      <c r="B283" s="6">
        <v>197</v>
      </c>
      <c r="C283" s="252" t="s">
        <v>302</v>
      </c>
      <c r="D283" s="788">
        <v>2</v>
      </c>
      <c r="E283" s="789"/>
      <c r="F283" s="786"/>
    </row>
    <row r="284" spans="1:6" ht="59.25" customHeight="1">
      <c r="A284" s="946"/>
      <c r="B284" s="944" t="s">
        <v>978</v>
      </c>
      <c r="C284" s="968"/>
      <c r="D284" s="788"/>
      <c r="E284" s="789"/>
      <c r="F284" s="787"/>
    </row>
    <row r="285" spans="1:6" ht="48.75" customHeight="1">
      <c r="A285" s="946"/>
      <c r="B285" s="943" t="s">
        <v>458</v>
      </c>
      <c r="C285" s="943"/>
      <c r="D285" s="258">
        <f>SUM(D286:D288)</f>
        <v>4</v>
      </c>
      <c r="E285" s="258">
        <f>SUM(E286:E288)</f>
        <v>0</v>
      </c>
      <c r="F285" s="785"/>
    </row>
    <row r="286" spans="1:6" ht="25.5">
      <c r="A286" s="946"/>
      <c r="B286" s="6">
        <v>198</v>
      </c>
      <c r="C286" s="253" t="s">
        <v>303</v>
      </c>
      <c r="D286" s="255">
        <v>1</v>
      </c>
      <c r="E286" s="254"/>
      <c r="F286" s="786"/>
    </row>
    <row r="287" spans="1:6" ht="25.5">
      <c r="A287" s="946"/>
      <c r="B287" s="6">
        <v>199</v>
      </c>
      <c r="C287" s="253" t="s">
        <v>212</v>
      </c>
      <c r="D287" s="255">
        <v>1</v>
      </c>
      <c r="E287" s="254"/>
      <c r="F287" s="786"/>
    </row>
    <row r="288" spans="1:6" ht="25.5">
      <c r="A288" s="946"/>
      <c r="B288" s="6">
        <v>200</v>
      </c>
      <c r="C288" s="253" t="s">
        <v>304</v>
      </c>
      <c r="D288" s="255">
        <v>2</v>
      </c>
      <c r="E288" s="254"/>
      <c r="F288" s="787"/>
    </row>
    <row r="289" spans="1:6" ht="25.5" customHeight="1">
      <c r="A289" s="946"/>
      <c r="B289" s="943" t="s">
        <v>306</v>
      </c>
      <c r="C289" s="943"/>
      <c r="D289" s="258">
        <f>SUM(D290:D292)</f>
        <v>5</v>
      </c>
      <c r="E289" s="258">
        <f>SUM(E290:E292)</f>
        <v>0</v>
      </c>
      <c r="F289" s="785"/>
    </row>
    <row r="290" spans="1:6" ht="25.5">
      <c r="A290" s="946"/>
      <c r="B290" s="6">
        <v>201</v>
      </c>
      <c r="C290" s="253" t="s">
        <v>305</v>
      </c>
      <c r="D290" s="255">
        <v>1</v>
      </c>
      <c r="E290" s="254"/>
      <c r="F290" s="786"/>
    </row>
    <row r="291" spans="1:6" ht="25.5">
      <c r="A291" s="946"/>
      <c r="B291" s="6">
        <v>202</v>
      </c>
      <c r="C291" s="253" t="s">
        <v>212</v>
      </c>
      <c r="D291" s="255">
        <v>1</v>
      </c>
      <c r="E291" s="254"/>
      <c r="F291" s="786"/>
    </row>
    <row r="292" spans="1:6" ht="25.5">
      <c r="A292" s="946"/>
      <c r="B292" s="6">
        <v>203</v>
      </c>
      <c r="C292" s="253" t="s">
        <v>307</v>
      </c>
      <c r="D292" s="255">
        <v>3</v>
      </c>
      <c r="E292" s="254"/>
      <c r="F292" s="787"/>
    </row>
    <row r="293" spans="1:6" ht="25.5" customHeight="1">
      <c r="A293" s="946"/>
      <c r="B293" s="943" t="s">
        <v>459</v>
      </c>
      <c r="C293" s="943"/>
      <c r="D293" s="258">
        <f>SUM(D294:D296)</f>
        <v>4</v>
      </c>
      <c r="E293" s="258">
        <f>SUM(E294:E296)</f>
        <v>0</v>
      </c>
      <c r="F293" s="785"/>
    </row>
    <row r="294" spans="1:6" ht="25.5">
      <c r="A294" s="946"/>
      <c r="B294" s="6">
        <v>204</v>
      </c>
      <c r="C294" s="253" t="s">
        <v>308</v>
      </c>
      <c r="D294" s="83">
        <v>1</v>
      </c>
      <c r="E294" s="254"/>
      <c r="F294" s="786"/>
    </row>
    <row r="295" spans="1:6" ht="25.5">
      <c r="A295" s="946"/>
      <c r="B295" s="6">
        <v>205</v>
      </c>
      <c r="C295" s="253" t="s">
        <v>212</v>
      </c>
      <c r="D295" s="83">
        <v>1</v>
      </c>
      <c r="E295" s="254"/>
      <c r="F295" s="786"/>
    </row>
    <row r="296" spans="1:6" ht="42">
      <c r="A296" s="946"/>
      <c r="B296" s="6">
        <v>206</v>
      </c>
      <c r="C296" s="253" t="s">
        <v>460</v>
      </c>
      <c r="D296" s="83">
        <v>2</v>
      </c>
      <c r="E296" s="254"/>
      <c r="F296" s="787"/>
    </row>
    <row r="297" spans="1:6" ht="49.5" customHeight="1">
      <c r="A297" s="946"/>
      <c r="B297" s="943" t="s">
        <v>461</v>
      </c>
      <c r="C297" s="943"/>
      <c r="D297" s="258">
        <f>SUM(D298:D301)</f>
        <v>3</v>
      </c>
      <c r="E297" s="258">
        <f>SUM(E298:E301)</f>
        <v>0</v>
      </c>
      <c r="F297" s="785"/>
    </row>
    <row r="298" spans="1:6" ht="42">
      <c r="A298" s="946"/>
      <c r="B298" s="6">
        <v>207</v>
      </c>
      <c r="C298" s="253" t="s">
        <v>309</v>
      </c>
      <c r="D298" s="255">
        <v>1</v>
      </c>
      <c r="E298" s="254"/>
      <c r="F298" s="786"/>
    </row>
    <row r="299" spans="1:6" ht="24.95" customHeight="1">
      <c r="A299" s="946"/>
      <c r="B299" s="6">
        <v>208</v>
      </c>
      <c r="C299" s="253" t="s">
        <v>212</v>
      </c>
      <c r="D299" s="255">
        <v>1</v>
      </c>
      <c r="E299" s="254"/>
      <c r="F299" s="786"/>
    </row>
    <row r="300" spans="1:6" ht="24.95" customHeight="1">
      <c r="A300" s="946"/>
      <c r="B300" s="6">
        <v>209</v>
      </c>
      <c r="C300" s="253" t="s">
        <v>310</v>
      </c>
      <c r="D300" s="788">
        <v>1</v>
      </c>
      <c r="E300" s="789"/>
      <c r="F300" s="786"/>
    </row>
    <row r="301" spans="1:6" ht="42" customHeight="1">
      <c r="A301" s="946"/>
      <c r="B301" s="944" t="s">
        <v>462</v>
      </c>
      <c r="C301" s="945"/>
      <c r="D301" s="788"/>
      <c r="E301" s="789"/>
      <c r="F301" s="787"/>
    </row>
    <row r="302" spans="1:6" ht="25.5">
      <c r="A302" s="946"/>
      <c r="B302" s="6">
        <v>210</v>
      </c>
      <c r="C302" s="257" t="s">
        <v>576</v>
      </c>
      <c r="D302" s="956">
        <v>3</v>
      </c>
      <c r="E302" s="954"/>
      <c r="F302" s="947"/>
    </row>
    <row r="303" spans="1:6" ht="60" customHeight="1">
      <c r="A303" s="946"/>
      <c r="B303" s="944" t="s">
        <v>975</v>
      </c>
      <c r="C303" s="945"/>
      <c r="D303" s="957"/>
      <c r="E303" s="955"/>
      <c r="F303" s="947"/>
    </row>
    <row r="304" spans="1:6" ht="24" customHeight="1">
      <c r="A304" s="946" t="s">
        <v>464</v>
      </c>
      <c r="B304" s="943" t="s">
        <v>518</v>
      </c>
      <c r="C304" s="943"/>
      <c r="D304" s="258">
        <f>SUM(D305:D308)</f>
        <v>5</v>
      </c>
      <c r="E304" s="258">
        <f>SUM(E305:E308)</f>
        <v>0</v>
      </c>
      <c r="F304" s="947"/>
    </row>
    <row r="305" spans="1:6" ht="25.5">
      <c r="A305" s="946"/>
      <c r="B305" s="6">
        <v>211</v>
      </c>
      <c r="C305" s="253" t="s">
        <v>519</v>
      </c>
      <c r="D305" s="255">
        <v>1</v>
      </c>
      <c r="E305" s="254"/>
      <c r="F305" s="947"/>
    </row>
    <row r="306" spans="1:6" ht="25.5">
      <c r="A306" s="946"/>
      <c r="B306" s="6">
        <v>212</v>
      </c>
      <c r="C306" s="253" t="s">
        <v>311</v>
      </c>
      <c r="D306" s="255">
        <v>1</v>
      </c>
      <c r="E306" s="254"/>
      <c r="F306" s="947"/>
    </row>
    <row r="307" spans="1:6" ht="25.5">
      <c r="A307" s="946"/>
      <c r="B307" s="6">
        <v>213</v>
      </c>
      <c r="C307" s="253" t="s">
        <v>212</v>
      </c>
      <c r="D307" s="255">
        <v>1</v>
      </c>
      <c r="E307" s="254"/>
      <c r="F307" s="947"/>
    </row>
    <row r="308" spans="1:6" ht="25.5">
      <c r="A308" s="946"/>
      <c r="B308" s="6">
        <v>214</v>
      </c>
      <c r="C308" s="253" t="s">
        <v>251</v>
      </c>
      <c r="D308" s="255">
        <v>2</v>
      </c>
      <c r="E308" s="254"/>
      <c r="F308" s="947"/>
    </row>
    <row r="309" spans="1:6" ht="25.5" customHeight="1">
      <c r="A309" s="946"/>
      <c r="B309" s="943" t="s">
        <v>520</v>
      </c>
      <c r="C309" s="943"/>
      <c r="D309" s="258">
        <f>SUM(D310:D312)</f>
        <v>4</v>
      </c>
      <c r="E309" s="258">
        <f>SUM(E310:E312)</f>
        <v>0</v>
      </c>
      <c r="F309" s="785"/>
    </row>
    <row r="310" spans="1:6" ht="25.5">
      <c r="A310" s="946"/>
      <c r="B310" s="6">
        <v>215</v>
      </c>
      <c r="C310" s="253" t="s">
        <v>521</v>
      </c>
      <c r="D310" s="255">
        <v>1</v>
      </c>
      <c r="E310" s="254"/>
      <c r="F310" s="786"/>
    </row>
    <row r="311" spans="1:6" ht="25.5">
      <c r="A311" s="946"/>
      <c r="B311" s="6">
        <v>216</v>
      </c>
      <c r="C311" s="253" t="s">
        <v>224</v>
      </c>
      <c r="D311" s="255">
        <v>1</v>
      </c>
      <c r="E311" s="254"/>
      <c r="F311" s="786"/>
    </row>
    <row r="312" spans="1:6" ht="25.5">
      <c r="A312" s="946"/>
      <c r="B312" s="6">
        <v>217</v>
      </c>
      <c r="C312" s="253" t="s">
        <v>251</v>
      </c>
      <c r="D312" s="255">
        <v>2</v>
      </c>
      <c r="E312" s="254"/>
      <c r="F312" s="787"/>
    </row>
    <row r="313" spans="1:6" ht="50.25" customHeight="1">
      <c r="A313" s="946"/>
      <c r="B313" s="943" t="s">
        <v>463</v>
      </c>
      <c r="C313" s="943"/>
      <c r="D313" s="258">
        <f>SUM(D314:D317)</f>
        <v>4</v>
      </c>
      <c r="E313" s="258">
        <f>SUM(E314:E317)</f>
        <v>0</v>
      </c>
      <c r="F313" s="785"/>
    </row>
    <row r="314" spans="1:6" ht="25.5" customHeight="1">
      <c r="A314" s="946"/>
      <c r="B314" s="6">
        <v>218</v>
      </c>
      <c r="C314" s="253" t="s">
        <v>312</v>
      </c>
      <c r="D314" s="255">
        <v>1</v>
      </c>
      <c r="E314" s="254"/>
      <c r="F314" s="786"/>
    </row>
    <row r="315" spans="1:6" ht="25.5">
      <c r="A315" s="946"/>
      <c r="B315" s="6">
        <v>219</v>
      </c>
      <c r="C315" s="253" t="s">
        <v>212</v>
      </c>
      <c r="D315" s="255">
        <v>1</v>
      </c>
      <c r="E315" s="254"/>
      <c r="F315" s="786"/>
    </row>
    <row r="316" spans="1:6" ht="25.5">
      <c r="A316" s="946"/>
      <c r="B316" s="6">
        <v>220</v>
      </c>
      <c r="C316" s="253" t="s">
        <v>284</v>
      </c>
      <c r="D316" s="255">
        <v>1</v>
      </c>
      <c r="E316" s="254"/>
      <c r="F316" s="786"/>
    </row>
    <row r="317" spans="1:6" ht="25.5">
      <c r="A317" s="946"/>
      <c r="B317" s="6">
        <v>221</v>
      </c>
      <c r="C317" s="253" t="s">
        <v>296</v>
      </c>
      <c r="D317" s="255">
        <v>1</v>
      </c>
      <c r="E317" s="254"/>
      <c r="F317" s="787"/>
    </row>
    <row r="318" spans="1:6" ht="49.5" customHeight="1">
      <c r="A318" s="946" t="s">
        <v>466</v>
      </c>
      <c r="B318" s="962" t="s">
        <v>546</v>
      </c>
      <c r="C318" s="962"/>
      <c r="D318" s="53">
        <f>SUM(D319:D325)</f>
        <v>7</v>
      </c>
      <c r="E318" s="53">
        <f>SUM(E319:E325)</f>
        <v>0</v>
      </c>
      <c r="F318" s="959"/>
    </row>
    <row r="319" spans="1:6" ht="25.5">
      <c r="A319" s="946"/>
      <c r="B319" s="16">
        <v>222</v>
      </c>
      <c r="C319" s="7" t="s">
        <v>313</v>
      </c>
      <c r="D319" s="84">
        <v>1</v>
      </c>
      <c r="E319" s="254"/>
      <c r="F319" s="959"/>
    </row>
    <row r="320" spans="1:6" ht="25.5">
      <c r="A320" s="946"/>
      <c r="B320" s="16">
        <v>223</v>
      </c>
      <c r="C320" s="7" t="s">
        <v>212</v>
      </c>
      <c r="D320" s="84">
        <v>1</v>
      </c>
      <c r="E320" s="254"/>
      <c r="F320" s="959"/>
    </row>
    <row r="321" spans="1:6" ht="25.5">
      <c r="A321" s="946"/>
      <c r="B321" s="16">
        <v>224</v>
      </c>
      <c r="C321" s="253" t="s">
        <v>284</v>
      </c>
      <c r="D321" s="84">
        <v>1</v>
      </c>
      <c r="E321" s="254"/>
      <c r="F321" s="959"/>
    </row>
    <row r="322" spans="1:6" ht="25.5">
      <c r="A322" s="946"/>
      <c r="B322" s="16">
        <v>225</v>
      </c>
      <c r="C322" s="253" t="s">
        <v>296</v>
      </c>
      <c r="D322" s="84">
        <v>1</v>
      </c>
      <c r="E322" s="254"/>
      <c r="F322" s="959"/>
    </row>
    <row r="323" spans="1:6" ht="25.5">
      <c r="A323" s="946"/>
      <c r="B323" s="16">
        <v>226</v>
      </c>
      <c r="C323" s="253" t="s">
        <v>547</v>
      </c>
      <c r="D323" s="84">
        <v>1</v>
      </c>
      <c r="E323" s="254"/>
      <c r="F323" s="959"/>
    </row>
    <row r="324" spans="1:6" ht="25.5">
      <c r="A324" s="946"/>
      <c r="B324" s="16">
        <v>227</v>
      </c>
      <c r="C324" s="253" t="s">
        <v>531</v>
      </c>
      <c r="D324" s="84">
        <v>1</v>
      </c>
      <c r="E324" s="254"/>
      <c r="F324" s="959"/>
    </row>
    <row r="325" spans="1:6" ht="25.5">
      <c r="A325" s="946"/>
      <c r="B325" s="16">
        <v>228</v>
      </c>
      <c r="C325" s="7" t="s">
        <v>522</v>
      </c>
      <c r="D325" s="84">
        <v>1</v>
      </c>
      <c r="E325" s="254"/>
      <c r="F325" s="959"/>
    </row>
    <row r="326" spans="1:6" ht="24.95" customHeight="1">
      <c r="A326" s="946" t="s">
        <v>468</v>
      </c>
      <c r="B326" s="6">
        <v>229</v>
      </c>
      <c r="C326" s="257" t="s">
        <v>581</v>
      </c>
      <c r="D326" s="956">
        <v>5</v>
      </c>
      <c r="E326" s="954"/>
      <c r="F326" s="785"/>
    </row>
    <row r="327" spans="1:6" ht="38.25" customHeight="1">
      <c r="A327" s="946"/>
      <c r="B327" s="944" t="s">
        <v>582</v>
      </c>
      <c r="C327" s="945"/>
      <c r="D327" s="957"/>
      <c r="E327" s="955"/>
      <c r="F327" s="787"/>
    </row>
    <row r="328" spans="1:6" ht="24.95" customHeight="1">
      <c r="A328" s="946"/>
      <c r="B328" s="6">
        <v>230</v>
      </c>
      <c r="C328" s="257" t="s">
        <v>579</v>
      </c>
      <c r="D328" s="956">
        <v>2</v>
      </c>
      <c r="E328" s="954"/>
      <c r="F328" s="785"/>
    </row>
    <row r="329" spans="1:6" ht="24.95" customHeight="1">
      <c r="A329" s="946"/>
      <c r="B329" s="944" t="s">
        <v>580</v>
      </c>
      <c r="C329" s="945"/>
      <c r="D329" s="957"/>
      <c r="E329" s="955"/>
      <c r="F329" s="787"/>
    </row>
    <row r="330" spans="1:6" ht="24.95" customHeight="1">
      <c r="A330" s="946"/>
      <c r="B330" s="6">
        <v>231</v>
      </c>
      <c r="C330" s="257" t="s">
        <v>577</v>
      </c>
      <c r="D330" s="956">
        <v>4</v>
      </c>
      <c r="E330" s="954"/>
      <c r="F330" s="785"/>
    </row>
    <row r="331" spans="1:6" ht="24.95" customHeight="1">
      <c r="A331" s="946"/>
      <c r="B331" s="944" t="s">
        <v>578</v>
      </c>
      <c r="C331" s="945"/>
      <c r="D331" s="957"/>
      <c r="E331" s="955"/>
      <c r="F331" s="787"/>
    </row>
    <row r="332" spans="1:6" ht="51">
      <c r="A332" s="946"/>
      <c r="B332" s="6">
        <v>232</v>
      </c>
      <c r="C332" s="257" t="s">
        <v>467</v>
      </c>
      <c r="D332" s="956">
        <v>3</v>
      </c>
      <c r="E332" s="954"/>
      <c r="F332" s="785"/>
    </row>
    <row r="333" spans="1:6" ht="24.95" customHeight="1">
      <c r="A333" s="946"/>
      <c r="B333" s="944" t="s">
        <v>578</v>
      </c>
      <c r="C333" s="945"/>
      <c r="D333" s="957"/>
      <c r="E333" s="955"/>
      <c r="F333" s="787"/>
    </row>
    <row r="334" spans="1:6" ht="25.5" customHeight="1">
      <c r="A334" s="946"/>
      <c r="B334" s="943" t="s">
        <v>314</v>
      </c>
      <c r="C334" s="943"/>
      <c r="D334" s="258">
        <f>SUM(D335:D336)</f>
        <v>3</v>
      </c>
      <c r="E334" s="258">
        <f>SUM(E335:E336)</f>
        <v>0</v>
      </c>
      <c r="F334" s="785"/>
    </row>
    <row r="335" spans="1:6" ht="25.5">
      <c r="A335" s="946"/>
      <c r="B335" s="6">
        <v>233</v>
      </c>
      <c r="C335" s="253" t="s">
        <v>523</v>
      </c>
      <c r="D335" s="255">
        <v>1</v>
      </c>
      <c r="E335" s="254"/>
      <c r="F335" s="786"/>
    </row>
    <row r="336" spans="1:6" ht="25.5">
      <c r="A336" s="946"/>
      <c r="B336" s="6">
        <v>234</v>
      </c>
      <c r="C336" s="253" t="s">
        <v>315</v>
      </c>
      <c r="D336" s="255">
        <v>2</v>
      </c>
      <c r="E336" s="254"/>
      <c r="F336" s="787"/>
    </row>
    <row r="337" spans="1:6" ht="51">
      <c r="A337" s="946"/>
      <c r="B337" s="6">
        <v>235</v>
      </c>
      <c r="C337" s="257" t="s">
        <v>583</v>
      </c>
      <c r="D337" s="956">
        <v>4</v>
      </c>
      <c r="E337" s="954"/>
      <c r="F337" s="785"/>
    </row>
    <row r="338" spans="1:6" ht="60.75" customHeight="1">
      <c r="A338" s="946"/>
      <c r="B338" s="944" t="s">
        <v>973</v>
      </c>
      <c r="C338" s="945"/>
      <c r="D338" s="957"/>
      <c r="E338" s="955"/>
      <c r="F338" s="787"/>
    </row>
    <row r="339" spans="1:6" ht="24.95" customHeight="1">
      <c r="A339" s="946"/>
      <c r="B339" s="943" t="s">
        <v>316</v>
      </c>
      <c r="C339" s="943"/>
      <c r="D339" s="258">
        <f>SUM(D340:D342)</f>
        <v>5</v>
      </c>
      <c r="E339" s="258">
        <f>SUM(E340:E342)</f>
        <v>0</v>
      </c>
      <c r="F339" s="785"/>
    </row>
    <row r="340" spans="1:6" ht="25.5">
      <c r="A340" s="946"/>
      <c r="B340" s="6">
        <v>236</v>
      </c>
      <c r="C340" s="253" t="s">
        <v>524</v>
      </c>
      <c r="D340" s="255">
        <v>1</v>
      </c>
      <c r="E340" s="254"/>
      <c r="F340" s="786"/>
    </row>
    <row r="341" spans="1:6" ht="25.5">
      <c r="A341" s="946"/>
      <c r="B341" s="6">
        <v>237</v>
      </c>
      <c r="C341" s="253" t="s">
        <v>224</v>
      </c>
      <c r="D341" s="255">
        <v>2</v>
      </c>
      <c r="E341" s="254"/>
      <c r="F341" s="786"/>
    </row>
    <row r="342" spans="1:6" ht="25.5">
      <c r="A342" s="946"/>
      <c r="B342" s="6">
        <v>238</v>
      </c>
      <c r="C342" s="253" t="s">
        <v>317</v>
      </c>
      <c r="D342" s="255">
        <v>2</v>
      </c>
      <c r="E342" s="254"/>
      <c r="F342" s="787"/>
    </row>
    <row r="343" spans="1:6" ht="25.5" customHeight="1">
      <c r="A343" s="946" t="s">
        <v>475</v>
      </c>
      <c r="B343" s="6">
        <v>239</v>
      </c>
      <c r="C343" s="257" t="s">
        <v>584</v>
      </c>
      <c r="D343" s="956">
        <v>2</v>
      </c>
      <c r="E343" s="954"/>
      <c r="F343" s="785"/>
    </row>
    <row r="344" spans="1:6" ht="35.25" customHeight="1">
      <c r="A344" s="946"/>
      <c r="B344" s="944" t="s">
        <v>585</v>
      </c>
      <c r="C344" s="945"/>
      <c r="D344" s="957"/>
      <c r="E344" s="955"/>
      <c r="F344" s="787"/>
    </row>
    <row r="345" spans="1:6" ht="25.5">
      <c r="A345" s="946"/>
      <c r="B345" s="6">
        <v>240</v>
      </c>
      <c r="C345" s="257" t="s">
        <v>586</v>
      </c>
      <c r="D345" s="956">
        <v>4</v>
      </c>
      <c r="E345" s="954"/>
      <c r="F345" s="785"/>
    </row>
    <row r="346" spans="1:6" ht="24.95" customHeight="1">
      <c r="A346" s="946"/>
      <c r="B346" s="944" t="s">
        <v>587</v>
      </c>
      <c r="C346" s="945"/>
      <c r="D346" s="957"/>
      <c r="E346" s="955"/>
      <c r="F346" s="787"/>
    </row>
    <row r="347" spans="1:6" ht="25.5" customHeight="1">
      <c r="A347" s="946"/>
      <c r="B347" s="943" t="s">
        <v>318</v>
      </c>
      <c r="C347" s="943"/>
      <c r="D347" s="258">
        <f>SUM(D348:D349)</f>
        <v>2</v>
      </c>
      <c r="E347" s="258">
        <f>SUM(E348:E349)</f>
        <v>0</v>
      </c>
      <c r="F347" s="785"/>
    </row>
    <row r="348" spans="1:6" ht="25.5">
      <c r="A348" s="946"/>
      <c r="B348" s="6">
        <v>241</v>
      </c>
      <c r="C348" s="253" t="s">
        <v>469</v>
      </c>
      <c r="D348" s="255">
        <v>1</v>
      </c>
      <c r="E348" s="254"/>
      <c r="F348" s="786"/>
    </row>
    <row r="349" spans="1:6" ht="42">
      <c r="A349" s="946"/>
      <c r="B349" s="6">
        <v>242</v>
      </c>
      <c r="C349" s="253" t="s">
        <v>548</v>
      </c>
      <c r="D349" s="255">
        <v>1</v>
      </c>
      <c r="E349" s="254"/>
      <c r="F349" s="787"/>
    </row>
    <row r="350" spans="1:6" ht="25.5" customHeight="1">
      <c r="A350" s="946"/>
      <c r="B350" s="943" t="s">
        <v>319</v>
      </c>
      <c r="C350" s="943"/>
      <c r="D350" s="258">
        <f>SUM(D351:D353)</f>
        <v>7</v>
      </c>
      <c r="E350" s="258">
        <f>SUM(E351:E353)</f>
        <v>0</v>
      </c>
      <c r="F350" s="785"/>
    </row>
    <row r="351" spans="1:6" ht="42">
      <c r="A351" s="946"/>
      <c r="B351" s="6">
        <v>243</v>
      </c>
      <c r="C351" s="253" t="s">
        <v>549</v>
      </c>
      <c r="D351" s="255">
        <v>3</v>
      </c>
      <c r="E351" s="254"/>
      <c r="F351" s="786"/>
    </row>
    <row r="352" spans="1:6" ht="25.5">
      <c r="A352" s="946"/>
      <c r="B352" s="6">
        <v>244</v>
      </c>
      <c r="C352" s="253" t="s">
        <v>320</v>
      </c>
      <c r="D352" s="255">
        <v>2</v>
      </c>
      <c r="E352" s="254"/>
      <c r="F352" s="786"/>
    </row>
    <row r="353" spans="1:6" ht="25.5">
      <c r="A353" s="946"/>
      <c r="B353" s="6">
        <v>245</v>
      </c>
      <c r="C353" s="253" t="s">
        <v>550</v>
      </c>
      <c r="D353" s="255">
        <v>2</v>
      </c>
      <c r="E353" s="254"/>
      <c r="F353" s="787"/>
    </row>
    <row r="354" spans="1:6" ht="51" customHeight="1">
      <c r="A354" s="946"/>
      <c r="B354" s="943" t="s">
        <v>470</v>
      </c>
      <c r="C354" s="943"/>
      <c r="D354" s="258">
        <f>SUM(D355:D357)</f>
        <v>4</v>
      </c>
      <c r="E354" s="258">
        <f>SUM(E355:E357)</f>
        <v>0</v>
      </c>
      <c r="F354" s="785"/>
    </row>
    <row r="355" spans="1:6" ht="42">
      <c r="A355" s="946"/>
      <c r="B355" s="6">
        <v>246</v>
      </c>
      <c r="C355" s="253" t="s">
        <v>525</v>
      </c>
      <c r="D355" s="255">
        <v>1</v>
      </c>
      <c r="E355" s="254"/>
      <c r="F355" s="786"/>
    </row>
    <row r="356" spans="1:6" ht="25.5">
      <c r="A356" s="946"/>
      <c r="B356" s="6">
        <v>247</v>
      </c>
      <c r="C356" s="253" t="s">
        <v>321</v>
      </c>
      <c r="D356" s="255">
        <v>1</v>
      </c>
      <c r="E356" s="254"/>
      <c r="F356" s="786"/>
    </row>
    <row r="357" spans="1:6" ht="25.5">
      <c r="A357" s="946"/>
      <c r="B357" s="6">
        <v>248</v>
      </c>
      <c r="C357" s="253" t="s">
        <v>322</v>
      </c>
      <c r="D357" s="255">
        <v>2</v>
      </c>
      <c r="E357" s="254"/>
      <c r="F357" s="787"/>
    </row>
    <row r="358" spans="1:6" ht="25.5" customHeight="1">
      <c r="A358" s="946"/>
      <c r="B358" s="943" t="s">
        <v>471</v>
      </c>
      <c r="C358" s="943"/>
      <c r="D358" s="258">
        <f>SUM(D359:D362)</f>
        <v>9</v>
      </c>
      <c r="E358" s="258">
        <f>SUM(E359:E362)</f>
        <v>0</v>
      </c>
      <c r="F358" s="785"/>
    </row>
    <row r="359" spans="1:6" ht="42">
      <c r="A359" s="946"/>
      <c r="B359" s="6">
        <v>249</v>
      </c>
      <c r="C359" s="253" t="s">
        <v>526</v>
      </c>
      <c r="D359" s="255">
        <v>1</v>
      </c>
      <c r="E359" s="254"/>
      <c r="F359" s="786"/>
    </row>
    <row r="360" spans="1:6" ht="25.5">
      <c r="A360" s="946"/>
      <c r="B360" s="6">
        <v>250</v>
      </c>
      <c r="C360" s="253" t="s">
        <v>212</v>
      </c>
      <c r="D360" s="255">
        <v>2</v>
      </c>
      <c r="E360" s="254"/>
      <c r="F360" s="786"/>
    </row>
    <row r="361" spans="1:6" ht="42">
      <c r="A361" s="946"/>
      <c r="B361" s="6">
        <v>251</v>
      </c>
      <c r="C361" s="253" t="s">
        <v>551</v>
      </c>
      <c r="D361" s="255">
        <v>4</v>
      </c>
      <c r="E361" s="254"/>
      <c r="F361" s="786"/>
    </row>
    <row r="362" spans="1:6" ht="25.5">
      <c r="A362" s="946"/>
      <c r="B362" s="6">
        <v>252</v>
      </c>
      <c r="C362" s="253" t="s">
        <v>323</v>
      </c>
      <c r="D362" s="255">
        <v>2</v>
      </c>
      <c r="E362" s="254"/>
      <c r="F362" s="787"/>
    </row>
    <row r="363" spans="1:6" ht="25.5" customHeight="1">
      <c r="A363" s="946"/>
      <c r="B363" s="943" t="s">
        <v>472</v>
      </c>
      <c r="C363" s="943"/>
      <c r="D363" s="258">
        <f>SUM(D364:D365)</f>
        <v>2</v>
      </c>
      <c r="E363" s="258">
        <f>SUM(E364:E365)</f>
        <v>0</v>
      </c>
      <c r="F363" s="785"/>
    </row>
    <row r="364" spans="1:6" ht="25.5">
      <c r="A364" s="946"/>
      <c r="B364" s="6">
        <v>253</v>
      </c>
      <c r="C364" s="253" t="s">
        <v>552</v>
      </c>
      <c r="D364" s="255">
        <v>1</v>
      </c>
      <c r="E364" s="254"/>
      <c r="F364" s="786"/>
    </row>
    <row r="365" spans="1:6" ht="25.5">
      <c r="A365" s="946"/>
      <c r="B365" s="6">
        <v>254</v>
      </c>
      <c r="C365" s="253" t="s">
        <v>324</v>
      </c>
      <c r="D365" s="255">
        <v>1</v>
      </c>
      <c r="E365" s="254"/>
      <c r="F365" s="787"/>
    </row>
    <row r="366" spans="1:6" ht="25.5" customHeight="1">
      <c r="A366" s="946"/>
      <c r="B366" s="943" t="s">
        <v>473</v>
      </c>
      <c r="C366" s="943"/>
      <c r="D366" s="258">
        <f>SUM(D367:D369)</f>
        <v>5</v>
      </c>
      <c r="E366" s="258">
        <f>SUM(E367:E369)</f>
        <v>0</v>
      </c>
      <c r="F366" s="785"/>
    </row>
    <row r="367" spans="1:6" ht="25.5">
      <c r="A367" s="946"/>
      <c r="B367" s="6">
        <v>255</v>
      </c>
      <c r="C367" s="253" t="s">
        <v>527</v>
      </c>
      <c r="D367" s="255">
        <v>1</v>
      </c>
      <c r="E367" s="254"/>
      <c r="F367" s="786"/>
    </row>
    <row r="368" spans="1:6" ht="25.5">
      <c r="A368" s="946"/>
      <c r="B368" s="6">
        <v>256</v>
      </c>
      <c r="C368" s="253" t="s">
        <v>212</v>
      </c>
      <c r="D368" s="255">
        <v>2</v>
      </c>
      <c r="E368" s="254"/>
      <c r="F368" s="786"/>
    </row>
    <row r="369" spans="1:6" ht="25.5">
      <c r="A369" s="946"/>
      <c r="B369" s="6">
        <v>257</v>
      </c>
      <c r="C369" s="253" t="s">
        <v>588</v>
      </c>
      <c r="D369" s="799">
        <v>2</v>
      </c>
      <c r="E369" s="960"/>
      <c r="F369" s="786"/>
    </row>
    <row r="370" spans="1:6" ht="24.95" customHeight="1">
      <c r="A370" s="946"/>
      <c r="B370" s="944" t="s">
        <v>589</v>
      </c>
      <c r="C370" s="945"/>
      <c r="D370" s="800"/>
      <c r="E370" s="961"/>
      <c r="F370" s="787"/>
    </row>
    <row r="371" spans="1:6" ht="44.25" customHeight="1">
      <c r="A371" s="946"/>
      <c r="B371" s="943" t="s">
        <v>474</v>
      </c>
      <c r="C371" s="943"/>
      <c r="D371" s="258">
        <f>SUM(D372:D374)</f>
        <v>5</v>
      </c>
      <c r="E371" s="258">
        <f>SUM(E372:E374)</f>
        <v>0</v>
      </c>
      <c r="F371" s="785"/>
    </row>
    <row r="372" spans="1:6" ht="42">
      <c r="A372" s="946"/>
      <c r="B372" s="6">
        <v>258</v>
      </c>
      <c r="C372" s="253" t="s">
        <v>309</v>
      </c>
      <c r="D372" s="255">
        <v>1</v>
      </c>
      <c r="E372" s="254"/>
      <c r="F372" s="786"/>
    </row>
    <row r="373" spans="1:6" ht="25.5">
      <c r="A373" s="946"/>
      <c r="B373" s="6">
        <v>259</v>
      </c>
      <c r="C373" s="253" t="s">
        <v>212</v>
      </c>
      <c r="D373" s="255">
        <v>2</v>
      </c>
      <c r="E373" s="254"/>
      <c r="F373" s="786"/>
    </row>
    <row r="374" spans="1:6" ht="25.5">
      <c r="A374" s="946"/>
      <c r="B374" s="6">
        <v>260</v>
      </c>
      <c r="C374" s="253" t="s">
        <v>310</v>
      </c>
      <c r="D374" s="255">
        <v>2</v>
      </c>
      <c r="E374" s="254"/>
      <c r="F374" s="787"/>
    </row>
    <row r="375" spans="1:6" ht="25.5" customHeight="1">
      <c r="A375" s="946" t="s">
        <v>479</v>
      </c>
      <c r="B375" s="6">
        <v>261</v>
      </c>
      <c r="C375" s="257" t="s">
        <v>325</v>
      </c>
      <c r="D375" s="956">
        <v>1</v>
      </c>
      <c r="E375" s="954"/>
      <c r="F375" s="785"/>
    </row>
    <row r="376" spans="1:6" ht="38.25" customHeight="1">
      <c r="A376" s="946"/>
      <c r="B376" s="944" t="s">
        <v>590</v>
      </c>
      <c r="C376" s="945"/>
      <c r="D376" s="957"/>
      <c r="E376" s="955"/>
      <c r="F376" s="787"/>
    </row>
    <row r="377" spans="1:6" ht="25.5">
      <c r="A377" s="946"/>
      <c r="B377" s="6">
        <v>262</v>
      </c>
      <c r="C377" s="257" t="s">
        <v>591</v>
      </c>
      <c r="D377" s="956">
        <v>2</v>
      </c>
      <c r="E377" s="954"/>
      <c r="F377" s="785"/>
    </row>
    <row r="378" spans="1:6" ht="23.25" customHeight="1">
      <c r="A378" s="946"/>
      <c r="B378" s="944" t="s">
        <v>592</v>
      </c>
      <c r="C378" s="945"/>
      <c r="D378" s="957"/>
      <c r="E378" s="955"/>
      <c r="F378" s="787"/>
    </row>
    <row r="379" spans="1:6" ht="25.5" customHeight="1">
      <c r="A379" s="946"/>
      <c r="B379" s="943" t="s">
        <v>476</v>
      </c>
      <c r="C379" s="943"/>
      <c r="D379" s="258">
        <f>SUM(D380:D382)</f>
        <v>5</v>
      </c>
      <c r="E379" s="258">
        <f>SUM(E380:E382)</f>
        <v>0</v>
      </c>
      <c r="F379" s="785"/>
    </row>
    <row r="380" spans="1:6" ht="25.5">
      <c r="A380" s="946"/>
      <c r="B380" s="6">
        <v>263</v>
      </c>
      <c r="C380" s="253" t="s">
        <v>326</v>
      </c>
      <c r="D380" s="255">
        <v>1</v>
      </c>
      <c r="E380" s="254"/>
      <c r="F380" s="786"/>
    </row>
    <row r="381" spans="1:6" ht="25.5">
      <c r="A381" s="946"/>
      <c r="B381" s="6">
        <v>264</v>
      </c>
      <c r="C381" s="253" t="s">
        <v>224</v>
      </c>
      <c r="D381" s="255">
        <v>1</v>
      </c>
      <c r="E381" s="254"/>
      <c r="F381" s="786"/>
    </row>
    <row r="382" spans="1:6" ht="42">
      <c r="A382" s="946"/>
      <c r="B382" s="6">
        <v>265</v>
      </c>
      <c r="C382" s="253" t="s">
        <v>553</v>
      </c>
      <c r="D382" s="255">
        <v>3</v>
      </c>
      <c r="E382" s="254"/>
      <c r="F382" s="787"/>
    </row>
    <row r="383" spans="1:6" ht="25.5" customHeight="1">
      <c r="A383" s="946"/>
      <c r="B383" s="943" t="s">
        <v>477</v>
      </c>
      <c r="C383" s="943"/>
      <c r="D383" s="258">
        <f>SUM(D384:D386)</f>
        <v>4</v>
      </c>
      <c r="E383" s="258">
        <f>SUM(E384:E386)</f>
        <v>0</v>
      </c>
      <c r="F383" s="785"/>
    </row>
    <row r="384" spans="1:6" ht="25.5">
      <c r="A384" s="946"/>
      <c r="B384" s="6">
        <v>266</v>
      </c>
      <c r="C384" s="253" t="s">
        <v>554</v>
      </c>
      <c r="D384" s="255">
        <v>1</v>
      </c>
      <c r="E384" s="254"/>
      <c r="F384" s="786"/>
    </row>
    <row r="385" spans="1:6" ht="25.5">
      <c r="A385" s="946"/>
      <c r="B385" s="6">
        <v>267</v>
      </c>
      <c r="C385" s="253" t="s">
        <v>327</v>
      </c>
      <c r="D385" s="255">
        <v>1</v>
      </c>
      <c r="E385" s="254"/>
      <c r="F385" s="786"/>
    </row>
    <row r="386" spans="1:6" ht="25.5">
      <c r="A386" s="946"/>
      <c r="B386" s="6">
        <v>268</v>
      </c>
      <c r="C386" s="253" t="s">
        <v>555</v>
      </c>
      <c r="D386" s="255">
        <v>2</v>
      </c>
      <c r="E386" s="254"/>
      <c r="F386" s="787"/>
    </row>
    <row r="387" spans="1:6" ht="25.5" customHeight="1">
      <c r="A387" s="946"/>
      <c r="B387" s="943" t="s">
        <v>478</v>
      </c>
      <c r="C387" s="943"/>
      <c r="D387" s="258">
        <f>SUM(D388:D390)</f>
        <v>4</v>
      </c>
      <c r="E387" s="258">
        <f>SUM(E388:E390)</f>
        <v>0</v>
      </c>
      <c r="F387" s="785"/>
    </row>
    <row r="388" spans="1:6" ht="42">
      <c r="A388" s="946"/>
      <c r="B388" s="6">
        <v>269</v>
      </c>
      <c r="C388" s="253" t="s">
        <v>556</v>
      </c>
      <c r="D388" s="255">
        <v>1</v>
      </c>
      <c r="E388" s="254"/>
      <c r="F388" s="786"/>
    </row>
    <row r="389" spans="1:6" ht="25.5">
      <c r="A389" s="946"/>
      <c r="B389" s="6">
        <v>270</v>
      </c>
      <c r="C389" s="253" t="s">
        <v>212</v>
      </c>
      <c r="D389" s="255">
        <v>1</v>
      </c>
      <c r="E389" s="254"/>
      <c r="F389" s="786"/>
    </row>
    <row r="390" spans="1:6" ht="42">
      <c r="A390" s="946"/>
      <c r="B390" s="6">
        <v>271</v>
      </c>
      <c r="C390" s="253" t="s">
        <v>557</v>
      </c>
      <c r="D390" s="255">
        <v>2</v>
      </c>
      <c r="E390" s="254"/>
      <c r="F390" s="787"/>
    </row>
    <row r="391" spans="1:6" ht="25.5" customHeight="1">
      <c r="A391" s="946" t="s">
        <v>485</v>
      </c>
      <c r="B391" s="6">
        <v>272</v>
      </c>
      <c r="C391" s="257" t="s">
        <v>328</v>
      </c>
      <c r="D391" s="956">
        <v>1</v>
      </c>
      <c r="E391" s="954"/>
      <c r="F391" s="785"/>
    </row>
    <row r="392" spans="1:6" ht="40.5" customHeight="1">
      <c r="A392" s="946"/>
      <c r="B392" s="944" t="s">
        <v>593</v>
      </c>
      <c r="C392" s="945"/>
      <c r="D392" s="957"/>
      <c r="E392" s="955"/>
      <c r="F392" s="787"/>
    </row>
    <row r="393" spans="1:6" ht="24.95" customHeight="1">
      <c r="A393" s="946"/>
      <c r="B393" s="6">
        <v>273</v>
      </c>
      <c r="C393" s="257" t="s">
        <v>329</v>
      </c>
      <c r="D393" s="956">
        <v>1</v>
      </c>
      <c r="E393" s="954"/>
      <c r="F393" s="785"/>
    </row>
    <row r="394" spans="1:6" ht="24.95" customHeight="1">
      <c r="A394" s="946"/>
      <c r="B394" s="944" t="s">
        <v>594</v>
      </c>
      <c r="C394" s="945"/>
      <c r="D394" s="957"/>
      <c r="E394" s="955"/>
      <c r="F394" s="787"/>
    </row>
    <row r="395" spans="1:6" ht="24.95" customHeight="1">
      <c r="A395" s="946"/>
      <c r="B395" s="6">
        <v>274</v>
      </c>
      <c r="C395" s="257" t="s">
        <v>599</v>
      </c>
      <c r="D395" s="956">
        <v>2</v>
      </c>
      <c r="E395" s="954"/>
      <c r="F395" s="785"/>
    </row>
    <row r="396" spans="1:6" ht="24.95" customHeight="1">
      <c r="A396" s="946"/>
      <c r="B396" s="944" t="s">
        <v>600</v>
      </c>
      <c r="C396" s="945"/>
      <c r="D396" s="957"/>
      <c r="E396" s="955"/>
      <c r="F396" s="787"/>
    </row>
    <row r="397" spans="1:6" ht="24.95" customHeight="1">
      <c r="A397" s="946"/>
      <c r="B397" s="6">
        <v>275</v>
      </c>
      <c r="C397" s="261" t="s">
        <v>330</v>
      </c>
      <c r="D397" s="970">
        <v>1</v>
      </c>
      <c r="E397" s="969"/>
      <c r="F397" s="785"/>
    </row>
    <row r="398" spans="1:6" ht="37.5" customHeight="1">
      <c r="A398" s="946"/>
      <c r="B398" s="944" t="s">
        <v>595</v>
      </c>
      <c r="C398" s="968"/>
      <c r="D398" s="970"/>
      <c r="E398" s="969"/>
      <c r="F398" s="787"/>
    </row>
    <row r="399" spans="1:6" ht="24.95" customHeight="1">
      <c r="A399" s="946"/>
      <c r="B399" s="6">
        <v>276</v>
      </c>
      <c r="C399" s="257" t="s">
        <v>598</v>
      </c>
      <c r="D399" s="956">
        <v>2</v>
      </c>
      <c r="E399" s="954"/>
      <c r="F399" s="785"/>
    </row>
    <row r="400" spans="1:6" ht="24.95" customHeight="1">
      <c r="A400" s="946"/>
      <c r="B400" s="944" t="s">
        <v>597</v>
      </c>
      <c r="C400" s="945"/>
      <c r="D400" s="957"/>
      <c r="E400" s="955"/>
      <c r="F400" s="787"/>
    </row>
    <row r="401" spans="1:6" ht="25.5">
      <c r="A401" s="946"/>
      <c r="B401" s="6">
        <v>277</v>
      </c>
      <c r="C401" s="257" t="s">
        <v>596</v>
      </c>
      <c r="D401" s="956">
        <v>2</v>
      </c>
      <c r="E401" s="954"/>
      <c r="F401" s="785"/>
    </row>
    <row r="402" spans="1:6" ht="24.95" customHeight="1">
      <c r="A402" s="946"/>
      <c r="B402" s="944" t="s">
        <v>597</v>
      </c>
      <c r="C402" s="945"/>
      <c r="D402" s="957"/>
      <c r="E402" s="955"/>
      <c r="F402" s="787"/>
    </row>
    <row r="403" spans="1:6" ht="25.5" customHeight="1">
      <c r="A403" s="946"/>
      <c r="B403" s="943" t="s">
        <v>480</v>
      </c>
      <c r="C403" s="943"/>
      <c r="D403" s="258">
        <f>SUM(D404:D407)</f>
        <v>6</v>
      </c>
      <c r="E403" s="258">
        <f>SUM(E404:E407)</f>
        <v>0</v>
      </c>
      <c r="F403" s="785"/>
    </row>
    <row r="404" spans="1:6" ht="25.5">
      <c r="A404" s="946"/>
      <c r="B404" s="6">
        <v>278</v>
      </c>
      <c r="C404" s="253" t="s">
        <v>331</v>
      </c>
      <c r="D404" s="255">
        <v>1</v>
      </c>
      <c r="E404" s="254"/>
      <c r="F404" s="786"/>
    </row>
    <row r="405" spans="1:6" ht="25.5">
      <c r="A405" s="946"/>
      <c r="B405" s="6">
        <v>279</v>
      </c>
      <c r="C405" s="253" t="s">
        <v>212</v>
      </c>
      <c r="D405" s="255">
        <v>1</v>
      </c>
      <c r="E405" s="254"/>
      <c r="F405" s="786"/>
    </row>
    <row r="406" spans="1:6" ht="24" customHeight="1">
      <c r="A406" s="946"/>
      <c r="B406" s="6">
        <v>280</v>
      </c>
      <c r="C406" s="252" t="s">
        <v>558</v>
      </c>
      <c r="D406" s="788">
        <v>4</v>
      </c>
      <c r="E406" s="789"/>
      <c r="F406" s="958"/>
    </row>
    <row r="407" spans="1:6" ht="24.95" customHeight="1">
      <c r="A407" s="946"/>
      <c r="B407" s="944" t="s">
        <v>559</v>
      </c>
      <c r="C407" s="968"/>
      <c r="D407" s="788"/>
      <c r="E407" s="789"/>
      <c r="F407" s="949"/>
    </row>
    <row r="408" spans="1:6" ht="25.5" customHeight="1">
      <c r="A408" s="946"/>
      <c r="B408" s="943" t="s">
        <v>481</v>
      </c>
      <c r="C408" s="943"/>
      <c r="D408" s="258">
        <f>SUM(D409:D411)</f>
        <v>5</v>
      </c>
      <c r="E408" s="258">
        <f>SUM(E409:E411)</f>
        <v>0</v>
      </c>
      <c r="F408" s="785"/>
    </row>
    <row r="409" spans="1:6" ht="25.5">
      <c r="A409" s="946"/>
      <c r="B409" s="6">
        <v>281</v>
      </c>
      <c r="C409" s="253" t="s">
        <v>332</v>
      </c>
      <c r="D409" s="255">
        <v>1</v>
      </c>
      <c r="E409" s="254"/>
      <c r="F409" s="786"/>
    </row>
    <row r="410" spans="1:6" ht="25.5">
      <c r="A410" s="946"/>
      <c r="B410" s="6">
        <v>282</v>
      </c>
      <c r="C410" s="253" t="s">
        <v>212</v>
      </c>
      <c r="D410" s="255">
        <v>1</v>
      </c>
      <c r="E410" s="254"/>
      <c r="F410" s="786"/>
    </row>
    <row r="411" spans="1:6" ht="25.5">
      <c r="A411" s="946"/>
      <c r="B411" s="6">
        <v>283</v>
      </c>
      <c r="C411" s="253" t="s">
        <v>560</v>
      </c>
      <c r="D411" s="255">
        <v>3</v>
      </c>
      <c r="E411" s="254"/>
      <c r="F411" s="787"/>
    </row>
    <row r="412" spans="1:6" ht="25.5" customHeight="1">
      <c r="A412" s="946"/>
      <c r="B412" s="943" t="s">
        <v>482</v>
      </c>
      <c r="C412" s="943"/>
      <c r="D412" s="258">
        <f>SUM(D413:D415)</f>
        <v>6</v>
      </c>
      <c r="E412" s="258">
        <f>SUM(E413:E415)</f>
        <v>0</v>
      </c>
      <c r="F412" s="785"/>
    </row>
    <row r="413" spans="1:6" ht="25.5">
      <c r="A413" s="946"/>
      <c r="B413" s="6">
        <v>284</v>
      </c>
      <c r="C413" s="253" t="s">
        <v>333</v>
      </c>
      <c r="D413" s="255">
        <v>1</v>
      </c>
      <c r="E413" s="254"/>
      <c r="F413" s="786"/>
    </row>
    <row r="414" spans="1:6" ht="25.5">
      <c r="A414" s="946"/>
      <c r="B414" s="6">
        <v>285</v>
      </c>
      <c r="C414" s="253" t="s">
        <v>212</v>
      </c>
      <c r="D414" s="255">
        <v>1</v>
      </c>
      <c r="E414" s="254"/>
      <c r="F414" s="786"/>
    </row>
    <row r="415" spans="1:6" ht="25.5">
      <c r="A415" s="946"/>
      <c r="B415" s="6">
        <v>286</v>
      </c>
      <c r="C415" s="253" t="s">
        <v>561</v>
      </c>
      <c r="D415" s="255">
        <v>4</v>
      </c>
      <c r="E415" s="254"/>
      <c r="F415" s="787"/>
    </row>
    <row r="416" spans="1:6" ht="25.5" customHeight="1">
      <c r="A416" s="946"/>
      <c r="B416" s="943" t="s">
        <v>483</v>
      </c>
      <c r="C416" s="943"/>
      <c r="D416" s="258">
        <f>SUM(D417:D419)</f>
        <v>9</v>
      </c>
      <c r="E416" s="258">
        <f>SUM(E417:E419)</f>
        <v>0</v>
      </c>
      <c r="F416" s="785"/>
    </row>
    <row r="417" spans="1:6" ht="25.5">
      <c r="A417" s="946"/>
      <c r="B417" s="6">
        <v>287</v>
      </c>
      <c r="C417" s="253" t="s">
        <v>334</v>
      </c>
      <c r="D417" s="255">
        <v>3</v>
      </c>
      <c r="E417" s="254"/>
      <c r="F417" s="786"/>
    </row>
    <row r="418" spans="1:6" ht="25.5">
      <c r="A418" s="946"/>
      <c r="B418" s="6">
        <v>288</v>
      </c>
      <c r="C418" s="253" t="s">
        <v>335</v>
      </c>
      <c r="D418" s="255">
        <v>3</v>
      </c>
      <c r="E418" s="254"/>
      <c r="F418" s="786"/>
    </row>
    <row r="419" spans="1:6" ht="25.5">
      <c r="A419" s="946"/>
      <c r="B419" s="6">
        <v>289</v>
      </c>
      <c r="C419" s="253" t="s">
        <v>336</v>
      </c>
      <c r="D419" s="255">
        <v>3</v>
      </c>
      <c r="E419" s="254"/>
      <c r="F419" s="787"/>
    </row>
    <row r="420" spans="1:6" ht="25.5">
      <c r="A420" s="946"/>
      <c r="B420" s="6">
        <v>290</v>
      </c>
      <c r="C420" s="257" t="s">
        <v>484</v>
      </c>
      <c r="D420" s="956">
        <v>3</v>
      </c>
      <c r="E420" s="954"/>
      <c r="F420" s="785"/>
    </row>
    <row r="421" spans="1:6" ht="40.5" customHeight="1">
      <c r="A421" s="946"/>
      <c r="B421" s="944" t="s">
        <v>974</v>
      </c>
      <c r="C421" s="945"/>
      <c r="D421" s="957"/>
      <c r="E421" s="955"/>
      <c r="F421" s="787"/>
    </row>
    <row r="422" spans="1:6" ht="25.5" customHeight="1">
      <c r="A422" s="946" t="s">
        <v>491</v>
      </c>
      <c r="B422" s="6">
        <v>291</v>
      </c>
      <c r="C422" s="257" t="s">
        <v>337</v>
      </c>
      <c r="D422" s="956">
        <v>1</v>
      </c>
      <c r="E422" s="954"/>
      <c r="F422" s="785"/>
    </row>
    <row r="423" spans="1:6" ht="38.25" customHeight="1">
      <c r="A423" s="946"/>
      <c r="B423" s="944" t="s">
        <v>601</v>
      </c>
      <c r="C423" s="945"/>
      <c r="D423" s="957"/>
      <c r="E423" s="955"/>
      <c r="F423" s="787"/>
    </row>
    <row r="424" spans="1:6" ht="25.5">
      <c r="A424" s="946"/>
      <c r="B424" s="6">
        <v>292</v>
      </c>
      <c r="C424" s="257" t="s">
        <v>602</v>
      </c>
      <c r="D424" s="956">
        <v>3</v>
      </c>
      <c r="E424" s="954"/>
      <c r="F424" s="785"/>
    </row>
    <row r="425" spans="1:6" ht="24" customHeight="1">
      <c r="A425" s="946"/>
      <c r="B425" s="944" t="s">
        <v>603</v>
      </c>
      <c r="C425" s="945"/>
      <c r="D425" s="957"/>
      <c r="E425" s="955"/>
      <c r="F425" s="787"/>
    </row>
    <row r="426" spans="1:6" ht="24.95" customHeight="1">
      <c r="A426" s="946"/>
      <c r="B426" s="943" t="s">
        <v>486</v>
      </c>
      <c r="C426" s="943"/>
      <c r="D426" s="258">
        <f>SUM(D427:D429)</f>
        <v>4</v>
      </c>
      <c r="E426" s="258">
        <f>SUM(E427:E429)</f>
        <v>0</v>
      </c>
      <c r="F426" s="785"/>
    </row>
    <row r="427" spans="1:6" ht="25.5">
      <c r="A427" s="946"/>
      <c r="B427" s="6">
        <v>293</v>
      </c>
      <c r="C427" s="253" t="s">
        <v>528</v>
      </c>
      <c r="D427" s="255">
        <v>1</v>
      </c>
      <c r="E427" s="254"/>
      <c r="F427" s="786"/>
    </row>
    <row r="428" spans="1:6" ht="25.5">
      <c r="A428" s="946"/>
      <c r="B428" s="6">
        <v>294</v>
      </c>
      <c r="C428" s="253" t="s">
        <v>212</v>
      </c>
      <c r="D428" s="255">
        <v>1</v>
      </c>
      <c r="E428" s="254"/>
      <c r="F428" s="786"/>
    </row>
    <row r="429" spans="1:6" ht="42">
      <c r="A429" s="946"/>
      <c r="B429" s="6">
        <v>295</v>
      </c>
      <c r="C429" s="253" t="s">
        <v>487</v>
      </c>
      <c r="D429" s="255">
        <v>2</v>
      </c>
      <c r="E429" s="254"/>
      <c r="F429" s="787"/>
    </row>
    <row r="430" spans="1:6" ht="51" customHeight="1">
      <c r="A430" s="946"/>
      <c r="B430" s="943" t="s">
        <v>488</v>
      </c>
      <c r="C430" s="943"/>
      <c r="D430" s="258">
        <f>SUM(D431:D433)</f>
        <v>4</v>
      </c>
      <c r="E430" s="258">
        <f>SUM(E431:E433)</f>
        <v>0</v>
      </c>
      <c r="F430" s="785"/>
    </row>
    <row r="431" spans="1:6" ht="25.5">
      <c r="A431" s="946"/>
      <c r="B431" s="6">
        <v>296</v>
      </c>
      <c r="C431" s="253" t="s">
        <v>338</v>
      </c>
      <c r="D431" s="255">
        <v>1</v>
      </c>
      <c r="E431" s="254"/>
      <c r="F431" s="786"/>
    </row>
    <row r="432" spans="1:6" ht="25.5">
      <c r="A432" s="946"/>
      <c r="B432" s="6">
        <v>297</v>
      </c>
      <c r="C432" s="253" t="s">
        <v>212</v>
      </c>
      <c r="D432" s="255">
        <v>1</v>
      </c>
      <c r="E432" s="254"/>
      <c r="F432" s="786"/>
    </row>
    <row r="433" spans="1:6" ht="25.5">
      <c r="A433" s="946"/>
      <c r="B433" s="6">
        <v>298</v>
      </c>
      <c r="C433" s="253" t="s">
        <v>339</v>
      </c>
      <c r="D433" s="255">
        <v>2</v>
      </c>
      <c r="E433" s="254"/>
      <c r="F433" s="787"/>
    </row>
    <row r="434" spans="1:6" ht="53.25" customHeight="1">
      <c r="A434" s="946"/>
      <c r="B434" s="943" t="s">
        <v>489</v>
      </c>
      <c r="C434" s="943"/>
      <c r="D434" s="258">
        <f>SUM(D435:D437)</f>
        <v>7</v>
      </c>
      <c r="E434" s="258">
        <f>SUM(E435:E437)</f>
        <v>0</v>
      </c>
      <c r="F434" s="785"/>
    </row>
    <row r="435" spans="1:6" ht="25.5">
      <c r="A435" s="946"/>
      <c r="B435" s="6">
        <v>299</v>
      </c>
      <c r="C435" s="253" t="s">
        <v>340</v>
      </c>
      <c r="D435" s="255">
        <v>1</v>
      </c>
      <c r="E435" s="254"/>
      <c r="F435" s="786"/>
    </row>
    <row r="436" spans="1:6" ht="25.5">
      <c r="A436" s="946"/>
      <c r="B436" s="6">
        <v>300</v>
      </c>
      <c r="C436" s="253" t="s">
        <v>212</v>
      </c>
      <c r="D436" s="255">
        <v>2</v>
      </c>
      <c r="E436" s="254"/>
      <c r="F436" s="786"/>
    </row>
    <row r="437" spans="1:6" ht="42">
      <c r="A437" s="946"/>
      <c r="B437" s="6">
        <v>301</v>
      </c>
      <c r="C437" s="253" t="s">
        <v>562</v>
      </c>
      <c r="D437" s="255">
        <v>4</v>
      </c>
      <c r="E437" s="254"/>
      <c r="F437" s="787"/>
    </row>
    <row r="438" spans="1:6" ht="48.75" customHeight="1">
      <c r="A438" s="946"/>
      <c r="B438" s="943" t="s">
        <v>490</v>
      </c>
      <c r="C438" s="943"/>
      <c r="D438" s="258">
        <f>SUM(D439:D441)</f>
        <v>7</v>
      </c>
      <c r="E438" s="258">
        <f>SUM(E439:E441)</f>
        <v>0</v>
      </c>
      <c r="F438" s="785"/>
    </row>
    <row r="439" spans="1:6" ht="25.5">
      <c r="A439" s="946"/>
      <c r="B439" s="6">
        <v>302</v>
      </c>
      <c r="C439" s="253" t="s">
        <v>341</v>
      </c>
      <c r="D439" s="255">
        <v>1</v>
      </c>
      <c r="E439" s="254"/>
      <c r="F439" s="786"/>
    </row>
    <row r="440" spans="1:6" ht="25.5">
      <c r="A440" s="946"/>
      <c r="B440" s="6">
        <v>303</v>
      </c>
      <c r="C440" s="253" t="s">
        <v>212</v>
      </c>
      <c r="D440" s="255">
        <v>2</v>
      </c>
      <c r="E440" s="254"/>
      <c r="F440" s="786"/>
    </row>
    <row r="441" spans="1:6" ht="42">
      <c r="A441" s="946"/>
      <c r="B441" s="6">
        <v>304</v>
      </c>
      <c r="C441" s="253" t="s">
        <v>562</v>
      </c>
      <c r="D441" s="255">
        <v>4</v>
      </c>
      <c r="E441" s="254"/>
      <c r="F441" s="787"/>
    </row>
    <row r="442" spans="1:6" ht="25.5">
      <c r="A442" s="946"/>
      <c r="B442" s="6">
        <v>305</v>
      </c>
      <c r="C442" s="257" t="s">
        <v>563</v>
      </c>
      <c r="D442" s="956">
        <v>2</v>
      </c>
      <c r="E442" s="954"/>
      <c r="F442" s="785"/>
    </row>
    <row r="443" spans="1:6" ht="24.95" customHeight="1">
      <c r="A443" s="946"/>
      <c r="B443" s="944" t="s">
        <v>342</v>
      </c>
      <c r="C443" s="945"/>
      <c r="D443" s="957"/>
      <c r="E443" s="955"/>
      <c r="F443" s="787"/>
    </row>
    <row r="444" spans="1:6" ht="25.5" customHeight="1">
      <c r="A444" s="946"/>
      <c r="B444" s="943" t="s">
        <v>344</v>
      </c>
      <c r="C444" s="943"/>
      <c r="D444" s="258">
        <f>SUM(D445:D446)</f>
        <v>3</v>
      </c>
      <c r="E444" s="258">
        <f>SUM(E445:E446)</f>
        <v>0</v>
      </c>
      <c r="F444" s="785"/>
    </row>
    <row r="445" spans="1:6" ht="25.5">
      <c r="A445" s="946"/>
      <c r="B445" s="6">
        <v>306</v>
      </c>
      <c r="C445" s="253" t="s">
        <v>343</v>
      </c>
      <c r="D445" s="255">
        <v>1</v>
      </c>
      <c r="E445" s="254"/>
      <c r="F445" s="786"/>
    </row>
    <row r="446" spans="1:6" ht="25.5">
      <c r="A446" s="946"/>
      <c r="B446" s="6">
        <v>307</v>
      </c>
      <c r="C446" s="253" t="s">
        <v>345</v>
      </c>
      <c r="D446" s="255">
        <v>2</v>
      </c>
      <c r="E446" s="254"/>
      <c r="F446" s="787"/>
    </row>
    <row r="447" spans="1:6" ht="25.5" customHeight="1">
      <c r="A447" s="946" t="s">
        <v>346</v>
      </c>
      <c r="B447" s="943" t="s">
        <v>347</v>
      </c>
      <c r="C447" s="943"/>
      <c r="D447" s="258">
        <f>SUM(D448:D449)</f>
        <v>2</v>
      </c>
      <c r="E447" s="258">
        <f>SUM(E448:E449)</f>
        <v>0</v>
      </c>
      <c r="F447" s="947"/>
    </row>
    <row r="448" spans="1:6" ht="42">
      <c r="A448" s="946"/>
      <c r="B448" s="6">
        <v>308</v>
      </c>
      <c r="C448" s="253" t="s">
        <v>529</v>
      </c>
      <c r="D448" s="255">
        <v>1</v>
      </c>
      <c r="E448" s="254"/>
      <c r="F448" s="947"/>
    </row>
    <row r="449" spans="1:6" ht="25.5">
      <c r="A449" s="946"/>
      <c r="B449" s="6">
        <v>309</v>
      </c>
      <c r="C449" s="253" t="s">
        <v>212</v>
      </c>
      <c r="D449" s="255">
        <v>1</v>
      </c>
      <c r="E449" s="254"/>
      <c r="F449" s="947"/>
    </row>
    <row r="450" spans="1:6" ht="25.5" customHeight="1">
      <c r="A450" s="946"/>
      <c r="B450" s="943" t="s">
        <v>349</v>
      </c>
      <c r="C450" s="943"/>
      <c r="D450" s="258">
        <f>SUM(D451:D452)</f>
        <v>2</v>
      </c>
      <c r="E450" s="258">
        <f>SUM(E451:E452)</f>
        <v>0</v>
      </c>
      <c r="F450" s="785"/>
    </row>
    <row r="451" spans="1:6" ht="25.5">
      <c r="A451" s="946"/>
      <c r="B451" s="6">
        <v>310</v>
      </c>
      <c r="C451" s="253" t="s">
        <v>348</v>
      </c>
      <c r="D451" s="255">
        <v>1</v>
      </c>
      <c r="E451" s="254"/>
      <c r="F451" s="786"/>
    </row>
    <row r="452" spans="1:6" ht="25.5">
      <c r="A452" s="946"/>
      <c r="B452" s="6">
        <v>311</v>
      </c>
      <c r="C452" s="253" t="s">
        <v>350</v>
      </c>
      <c r="D452" s="255">
        <v>1</v>
      </c>
      <c r="E452" s="254"/>
      <c r="F452" s="787"/>
    </row>
    <row r="453" spans="1:6" ht="52.5" customHeight="1">
      <c r="A453" s="946"/>
      <c r="B453" s="943" t="s">
        <v>352</v>
      </c>
      <c r="C453" s="943"/>
      <c r="D453" s="258">
        <f>SUM(D454:D456)</f>
        <v>5</v>
      </c>
      <c r="E453" s="258">
        <f>SUM(E454:E456)</f>
        <v>0</v>
      </c>
      <c r="F453" s="785"/>
    </row>
    <row r="454" spans="1:6" ht="25.5">
      <c r="A454" s="946"/>
      <c r="B454" s="6">
        <v>312</v>
      </c>
      <c r="C454" s="253" t="s">
        <v>351</v>
      </c>
      <c r="D454" s="255">
        <v>2</v>
      </c>
      <c r="E454" s="254"/>
      <c r="F454" s="786"/>
    </row>
    <row r="455" spans="1:6" ht="25.5">
      <c r="A455" s="946"/>
      <c r="B455" s="6">
        <v>313</v>
      </c>
      <c r="C455" s="253" t="s">
        <v>212</v>
      </c>
      <c r="D455" s="255">
        <v>1</v>
      </c>
      <c r="E455" s="254"/>
      <c r="F455" s="786"/>
    </row>
    <row r="456" spans="1:6" ht="25.5">
      <c r="A456" s="946"/>
      <c r="B456" s="6">
        <v>314</v>
      </c>
      <c r="C456" s="253" t="s">
        <v>353</v>
      </c>
      <c r="D456" s="255">
        <v>2</v>
      </c>
      <c r="E456" s="254"/>
      <c r="F456" s="787"/>
    </row>
    <row r="457" spans="1:6" ht="25.5">
      <c r="A457" s="946"/>
      <c r="B457" s="6">
        <v>315</v>
      </c>
      <c r="C457" s="257" t="s">
        <v>604</v>
      </c>
      <c r="D457" s="956">
        <v>2</v>
      </c>
      <c r="E457" s="954"/>
      <c r="F457" s="785"/>
    </row>
    <row r="458" spans="1:6" ht="40.5" customHeight="1">
      <c r="A458" s="946"/>
      <c r="B458" s="944" t="s">
        <v>605</v>
      </c>
      <c r="C458" s="945"/>
      <c r="D458" s="957"/>
      <c r="E458" s="955"/>
      <c r="F458" s="787"/>
    </row>
    <row r="459" spans="1:6" ht="25.5">
      <c r="A459" s="946"/>
      <c r="B459" s="6">
        <v>316</v>
      </c>
      <c r="C459" s="257" t="s">
        <v>354</v>
      </c>
      <c r="D459" s="956">
        <v>2</v>
      </c>
      <c r="E459" s="954"/>
      <c r="F459" s="785"/>
    </row>
    <row r="460" spans="1:6" ht="26.25" customHeight="1">
      <c r="A460" s="946"/>
      <c r="B460" s="944" t="s">
        <v>606</v>
      </c>
      <c r="C460" s="945"/>
      <c r="D460" s="957"/>
      <c r="E460" s="955"/>
      <c r="F460" s="787"/>
    </row>
    <row r="461" spans="1:6" ht="48" customHeight="1">
      <c r="A461" s="946"/>
      <c r="B461" s="6">
        <v>317</v>
      </c>
      <c r="C461" s="257" t="s">
        <v>355</v>
      </c>
      <c r="D461" s="956">
        <v>2</v>
      </c>
      <c r="E461" s="954"/>
      <c r="F461" s="785"/>
    </row>
    <row r="462" spans="1:6" ht="26.25" customHeight="1">
      <c r="A462" s="946"/>
      <c r="B462" s="944" t="s">
        <v>607</v>
      </c>
      <c r="C462" s="945"/>
      <c r="D462" s="957"/>
      <c r="E462" s="955"/>
      <c r="F462" s="787"/>
    </row>
    <row r="463" spans="1:6" ht="24.95" customHeight="1">
      <c r="A463" s="946"/>
      <c r="B463" s="943" t="s">
        <v>492</v>
      </c>
      <c r="C463" s="943"/>
      <c r="D463" s="258">
        <f>SUM(D464:D466)</f>
        <v>4</v>
      </c>
      <c r="E463" s="258">
        <f>SUM(E464:E466)</f>
        <v>0</v>
      </c>
      <c r="F463" s="785"/>
    </row>
    <row r="464" spans="1:6" ht="25.5">
      <c r="A464" s="946"/>
      <c r="B464" s="6">
        <v>318</v>
      </c>
      <c r="C464" s="253" t="s">
        <v>356</v>
      </c>
      <c r="D464" s="255">
        <v>1</v>
      </c>
      <c r="E464" s="254"/>
      <c r="F464" s="786"/>
    </row>
    <row r="465" spans="1:6" ht="25.5">
      <c r="A465" s="946"/>
      <c r="B465" s="6">
        <v>319</v>
      </c>
      <c r="C465" s="253" t="s">
        <v>212</v>
      </c>
      <c r="D465" s="255">
        <v>1</v>
      </c>
      <c r="E465" s="254"/>
      <c r="F465" s="786"/>
    </row>
    <row r="466" spans="1:6" ht="25.5">
      <c r="A466" s="946"/>
      <c r="B466" s="6">
        <v>320</v>
      </c>
      <c r="C466" s="253" t="s">
        <v>564</v>
      </c>
      <c r="D466" s="255">
        <v>2</v>
      </c>
      <c r="E466" s="254"/>
      <c r="F466" s="787"/>
    </row>
    <row r="467" spans="1:6" s="17" customFormat="1" ht="45" customHeight="1">
      <c r="A467" s="964" t="s">
        <v>494</v>
      </c>
      <c r="B467" s="964"/>
      <c r="C467" s="964"/>
      <c r="D467" s="964"/>
      <c r="E467" s="964"/>
      <c r="F467" s="964"/>
    </row>
    <row r="468" spans="1:6" ht="24.95" customHeight="1">
      <c r="A468" s="950" t="s">
        <v>969</v>
      </c>
      <c r="B468" s="950"/>
      <c r="C468" s="950"/>
      <c r="D468" s="950"/>
      <c r="E468" s="950"/>
      <c r="F468" s="950"/>
    </row>
    <row r="469" spans="1:6" ht="24.95" customHeight="1">
      <c r="A469" s="942" t="s">
        <v>972</v>
      </c>
      <c r="B469" s="942"/>
      <c r="C469" s="942"/>
      <c r="D469" s="942"/>
      <c r="E469" s="942"/>
      <c r="F469" s="942"/>
    </row>
    <row r="470" spans="1:6" ht="24.95" customHeight="1">
      <c r="A470" s="942" t="s">
        <v>970</v>
      </c>
      <c r="B470" s="942"/>
      <c r="C470" s="942"/>
      <c r="D470" s="942"/>
      <c r="E470" s="942"/>
      <c r="F470" s="942"/>
    </row>
    <row r="471" spans="1:6" ht="24.95" customHeight="1">
      <c r="A471" s="942" t="s">
        <v>971</v>
      </c>
      <c r="B471" s="942"/>
      <c r="C471" s="942"/>
      <c r="D471" s="942"/>
      <c r="E471" s="942"/>
      <c r="F471" s="942"/>
    </row>
    <row r="472" spans="1:6" s="1" customFormat="1" ht="24.95" customHeight="1">
      <c r="A472" s="963" t="s">
        <v>4</v>
      </c>
      <c r="B472" s="701"/>
      <c r="C472" s="262" t="s">
        <v>5</v>
      </c>
      <c r="D472" s="147">
        <f>SUM(D463,D106,D461,D459,D457,D453,D450,D447,D444,D442,D438,D434,D430,D426,D424,D420,D416,D412,D408,D403,D401,D399,D397,D395,D393,D391,D387,D383,D379,D377,D375,D371,D366,D363,D358,D354,D350,D347,D345,D422,D19,D343,D339,D337,D334,D332,D330,D328,D326,D318,D313,D309,D304,D302,D297,D293,D289,D285,D280,D275,D270,D267,D263,D257,D255,D253,D249,D244,D240,D236,D232,D228,D223,D220,D217,D213,D210,D208,D206,D202,D198,D194,D190,D186,D181,D176,D174,D170,D165,D161,D157,D153,D149,D143,D140,D139,D136,D126,D116,D114,D107,D103,D100,D97,D95,D92,D88,D85,D83,D78,D72,D66,D63,D61,D57,D53,D50,D44,D38,D35,D26,D24,D22,D20,D17,D13,D10,D8,D6,D4)</f>
        <v>500</v>
      </c>
      <c r="E472" s="846" t="s">
        <v>6</v>
      </c>
      <c r="F472" s="706">
        <f>D473/D472*100</f>
        <v>0</v>
      </c>
    </row>
    <row r="473" spans="1:6" s="1" customFormat="1" ht="24.95" customHeight="1">
      <c r="A473" s="845"/>
      <c r="B473" s="703"/>
      <c r="C473" s="262" t="s">
        <v>7</v>
      </c>
      <c r="D473" s="147">
        <f>SUM(E463,E106,E461,E459,E457,E453,E450,E447,E444,E442,E438,E434,E430,E426,E424,E420,E416,E412,E408,E403,E401,E399,E397,E395,E393,E391,E387,E383,E379,E377,E375,E371,E366,E363,E358,E354,E350,E347,E345,E422,E19,E343,E339,E337,E334,E332,E330,E328,E326,E318,E313,E309,E304,E302,E297,E293,E289,E285,E280,E275,E270,E267,E263,E257,E255,E253,E249,E244,E240,E236,E232,E228,E223,E220,E217,E213,E210,E208,E206,E202,E198,E194,E190,E186,E181,E176,E174,E170,E165,E161,E157,E153,E149,E143,E140,E139,E136,E126,E116,E114,E107,E103,E100,E97,E95,E92,E88,E85,E83,E78,E72,E66,E63,E61,E57,E53,E50,E44,E38,E35,E26,E24,E22,E20,E17,E13,E10,E8,E6,E4)</f>
        <v>0</v>
      </c>
      <c r="E473" s="847"/>
      <c r="F473" s="707"/>
    </row>
    <row r="474" spans="1:6" ht="300" customHeight="1">
      <c r="A474" s="809" t="s">
        <v>9</v>
      </c>
      <c r="B474" s="809"/>
      <c r="C474" s="809"/>
      <c r="D474" s="809"/>
      <c r="E474" s="809"/>
      <c r="F474" s="809"/>
    </row>
    <row r="475" spans="1:6" hidden="1">
      <c r="A475" s="13"/>
      <c r="B475" s="11"/>
      <c r="C475" s="11"/>
      <c r="D475" s="11"/>
      <c r="E475" s="11"/>
      <c r="F475" s="11"/>
    </row>
    <row r="476" spans="1:6" hidden="1">
      <c r="A476" s="13"/>
      <c r="B476" s="11"/>
      <c r="C476" s="11"/>
      <c r="D476" s="11"/>
      <c r="E476" s="11"/>
      <c r="F476" s="11"/>
    </row>
  </sheetData>
  <sheetProtection formatRows="0" selectLockedCells="1"/>
  <mergeCells count="412">
    <mergeCell ref="E215:E216"/>
    <mergeCell ref="D215:D216"/>
    <mergeCell ref="E208:E209"/>
    <mergeCell ref="D208:D209"/>
    <mergeCell ref="E206:E207"/>
    <mergeCell ref="D206:D207"/>
    <mergeCell ref="B284:C284"/>
    <mergeCell ref="D283:D284"/>
    <mergeCell ref="E283:E284"/>
    <mergeCell ref="B254:C254"/>
    <mergeCell ref="B256:C256"/>
    <mergeCell ref="D255:D256"/>
    <mergeCell ref="E255:E256"/>
    <mergeCell ref="D253:D254"/>
    <mergeCell ref="E253:E254"/>
    <mergeCell ref="B274:C274"/>
    <mergeCell ref="B279:C279"/>
    <mergeCell ref="D273:D274"/>
    <mergeCell ref="E273:E274"/>
    <mergeCell ref="D278:D279"/>
    <mergeCell ref="E278:E279"/>
    <mergeCell ref="B257:C257"/>
    <mergeCell ref="B263:C263"/>
    <mergeCell ref="B148:C148"/>
    <mergeCell ref="B180:C180"/>
    <mergeCell ref="B175:C175"/>
    <mergeCell ref="B169:C169"/>
    <mergeCell ref="E179:E180"/>
    <mergeCell ref="D179:D180"/>
    <mergeCell ref="E174:E175"/>
    <mergeCell ref="D174:D175"/>
    <mergeCell ref="E168:E169"/>
    <mergeCell ref="D168:D169"/>
    <mergeCell ref="B157:C157"/>
    <mergeCell ref="B161:C161"/>
    <mergeCell ref="B165:C165"/>
    <mergeCell ref="B176:C176"/>
    <mergeCell ref="B170:C170"/>
    <mergeCell ref="B53:C53"/>
    <mergeCell ref="B57:C57"/>
    <mergeCell ref="B63:C63"/>
    <mergeCell ref="B66:C66"/>
    <mergeCell ref="E83:E84"/>
    <mergeCell ref="D83:D84"/>
    <mergeCell ref="E81:E82"/>
    <mergeCell ref="D81:D82"/>
    <mergeCell ref="B96:C96"/>
    <mergeCell ref="E95:E96"/>
    <mergeCell ref="D95:D96"/>
    <mergeCell ref="B82:C82"/>
    <mergeCell ref="B56:C56"/>
    <mergeCell ref="E59:E60"/>
    <mergeCell ref="D59:D60"/>
    <mergeCell ref="E55:E56"/>
    <mergeCell ref="D55:D56"/>
    <mergeCell ref="B77:C77"/>
    <mergeCell ref="B62:C62"/>
    <mergeCell ref="E61:E62"/>
    <mergeCell ref="D61:D62"/>
    <mergeCell ref="E76:E77"/>
    <mergeCell ref="D76:D77"/>
    <mergeCell ref="E406:E407"/>
    <mergeCell ref="D406:D407"/>
    <mergeCell ref="E15:E16"/>
    <mergeCell ref="D15:D16"/>
    <mergeCell ref="E8:E9"/>
    <mergeCell ref="D8:D9"/>
    <mergeCell ref="E6:E7"/>
    <mergeCell ref="D6:D7"/>
    <mergeCell ref="E4:E5"/>
    <mergeCell ref="D4:D5"/>
    <mergeCell ref="E17:E18"/>
    <mergeCell ref="D17:D18"/>
    <mergeCell ref="E24:E25"/>
    <mergeCell ref="D24:D25"/>
    <mergeCell ref="E22:E23"/>
    <mergeCell ref="D22:D23"/>
    <mergeCell ref="E20:E21"/>
    <mergeCell ref="D20:D21"/>
    <mergeCell ref="E114:E115"/>
    <mergeCell ref="D114:D115"/>
    <mergeCell ref="E147:E148"/>
    <mergeCell ref="D147:D148"/>
    <mergeCell ref="D369:D370"/>
    <mergeCell ref="E369:E370"/>
    <mergeCell ref="E401:E402"/>
    <mergeCell ref="D401:D402"/>
    <mergeCell ref="E399:E400"/>
    <mergeCell ref="D399:D400"/>
    <mergeCell ref="E397:E398"/>
    <mergeCell ref="D397:D398"/>
    <mergeCell ref="E395:E396"/>
    <mergeCell ref="D395:D396"/>
    <mergeCell ref="E393:E394"/>
    <mergeCell ref="D393:D394"/>
    <mergeCell ref="D302:D303"/>
    <mergeCell ref="E332:E333"/>
    <mergeCell ref="D332:D333"/>
    <mergeCell ref="E330:E331"/>
    <mergeCell ref="D330:D331"/>
    <mergeCell ref="E328:E329"/>
    <mergeCell ref="D328:D329"/>
    <mergeCell ref="E326:E327"/>
    <mergeCell ref="D326:D327"/>
    <mergeCell ref="E420:E421"/>
    <mergeCell ref="D420:D421"/>
    <mergeCell ref="B344:C344"/>
    <mergeCell ref="B346:C346"/>
    <mergeCell ref="B370:C370"/>
    <mergeCell ref="B376:C376"/>
    <mergeCell ref="B378:C378"/>
    <mergeCell ref="B392:C392"/>
    <mergeCell ref="B394:C394"/>
    <mergeCell ref="B396:C396"/>
    <mergeCell ref="B398:C398"/>
    <mergeCell ref="B400:C400"/>
    <mergeCell ref="B402:C402"/>
    <mergeCell ref="B407:C407"/>
    <mergeCell ref="E345:E346"/>
    <mergeCell ref="D345:D346"/>
    <mergeCell ref="E343:E344"/>
    <mergeCell ref="D343:D344"/>
    <mergeCell ref="E375:E376"/>
    <mergeCell ref="D375:D376"/>
    <mergeCell ref="E377:E378"/>
    <mergeCell ref="D377:D378"/>
    <mergeCell ref="E391:E392"/>
    <mergeCell ref="D391:D392"/>
    <mergeCell ref="B460:C460"/>
    <mergeCell ref="B462:C462"/>
    <mergeCell ref="B443:C443"/>
    <mergeCell ref="E442:E443"/>
    <mergeCell ref="D442:D443"/>
    <mergeCell ref="B423:C423"/>
    <mergeCell ref="B425:C425"/>
    <mergeCell ref="E424:E425"/>
    <mergeCell ref="D424:D425"/>
    <mergeCell ref="E422:E423"/>
    <mergeCell ref="D422:D423"/>
    <mergeCell ref="B434:C434"/>
    <mergeCell ref="B438:C438"/>
    <mergeCell ref="B447:C447"/>
    <mergeCell ref="B450:C450"/>
    <mergeCell ref="B453:C453"/>
    <mergeCell ref="D2:E2"/>
    <mergeCell ref="A472:B473"/>
    <mergeCell ref="E472:E473"/>
    <mergeCell ref="F472:F473"/>
    <mergeCell ref="A474:F474"/>
    <mergeCell ref="A467:F467"/>
    <mergeCell ref="F83:F84"/>
    <mergeCell ref="A140:A209"/>
    <mergeCell ref="F208:F209"/>
    <mergeCell ref="F176:F180"/>
    <mergeCell ref="F354:F357"/>
    <mergeCell ref="F358:F362"/>
    <mergeCell ref="F363:F365"/>
    <mergeCell ref="F366:F370"/>
    <mergeCell ref="F371:F374"/>
    <mergeCell ref="F375:F376"/>
    <mergeCell ref="F379:F382"/>
    <mergeCell ref="F383:F386"/>
    <mergeCell ref="B366:C366"/>
    <mergeCell ref="B371:C371"/>
    <mergeCell ref="F377:F378"/>
    <mergeCell ref="F103:F105"/>
    <mergeCell ref="F114:F115"/>
    <mergeCell ref="F116:F125"/>
    <mergeCell ref="F157:F160"/>
    <mergeCell ref="F161:F164"/>
    <mergeCell ref="F165:F169"/>
    <mergeCell ref="F313:F317"/>
    <mergeCell ref="F304:F308"/>
    <mergeCell ref="F302:F303"/>
    <mergeCell ref="F285:F288"/>
    <mergeCell ref="F289:F292"/>
    <mergeCell ref="F293:F296"/>
    <mergeCell ref="F297:F301"/>
    <mergeCell ref="F309:F312"/>
    <mergeCell ref="F267:F269"/>
    <mergeCell ref="F270:F274"/>
    <mergeCell ref="F275:F279"/>
    <mergeCell ref="F257:F262"/>
    <mergeCell ref="F280:F284"/>
    <mergeCell ref="F232:F235"/>
    <mergeCell ref="F236:F239"/>
    <mergeCell ref="F240:F243"/>
    <mergeCell ref="B304:C304"/>
    <mergeCell ref="B309:C309"/>
    <mergeCell ref="B270:C270"/>
    <mergeCell ref="A391:A421"/>
    <mergeCell ref="B293:C293"/>
    <mergeCell ref="B297:C297"/>
    <mergeCell ref="B313:C313"/>
    <mergeCell ref="A318:A325"/>
    <mergeCell ref="B334:C334"/>
    <mergeCell ref="B421:C421"/>
    <mergeCell ref="B327:C327"/>
    <mergeCell ref="B329:C329"/>
    <mergeCell ref="B331:C331"/>
    <mergeCell ref="B333:C333"/>
    <mergeCell ref="B338:C338"/>
    <mergeCell ref="B301:C301"/>
    <mergeCell ref="B303:C303"/>
    <mergeCell ref="B339:C339"/>
    <mergeCell ref="B347:C347"/>
    <mergeCell ref="B318:C318"/>
    <mergeCell ref="B185:C185"/>
    <mergeCell ref="B209:C209"/>
    <mergeCell ref="B207:C207"/>
    <mergeCell ref="D300:D301"/>
    <mergeCell ref="E302:E303"/>
    <mergeCell ref="E300:E301"/>
    <mergeCell ref="A447:A466"/>
    <mergeCell ref="B244:C244"/>
    <mergeCell ref="A343:A374"/>
    <mergeCell ref="B379:C379"/>
    <mergeCell ref="B383:C383"/>
    <mergeCell ref="B444:C444"/>
    <mergeCell ref="A422:A446"/>
    <mergeCell ref="A326:A342"/>
    <mergeCell ref="B275:C275"/>
    <mergeCell ref="B280:C280"/>
    <mergeCell ref="B285:C285"/>
    <mergeCell ref="B289:C289"/>
    <mergeCell ref="A375:A390"/>
    <mergeCell ref="B403:C403"/>
    <mergeCell ref="A257:A266"/>
    <mergeCell ref="B267:C267"/>
    <mergeCell ref="A304:A317"/>
    <mergeCell ref="A267:A303"/>
    <mergeCell ref="A210:A231"/>
    <mergeCell ref="A232:A243"/>
    <mergeCell ref="B236:C236"/>
    <mergeCell ref="B232:C232"/>
    <mergeCell ref="B228:C228"/>
    <mergeCell ref="B240:C240"/>
    <mergeCell ref="B249:C249"/>
    <mergeCell ref="A244:A255"/>
    <mergeCell ref="F97:F99"/>
    <mergeCell ref="F100:F102"/>
    <mergeCell ref="F244:F248"/>
    <mergeCell ref="F249:F252"/>
    <mergeCell ref="F253:F254"/>
    <mergeCell ref="F255:F256"/>
    <mergeCell ref="B213:C213"/>
    <mergeCell ref="B217:C217"/>
    <mergeCell ref="B223:C223"/>
    <mergeCell ref="B220:C220"/>
    <mergeCell ref="F126:F135"/>
    <mergeCell ref="F136:F138"/>
    <mergeCell ref="F140:F142"/>
    <mergeCell ref="E184:E185"/>
    <mergeCell ref="D184:D185"/>
    <mergeCell ref="B216:C216"/>
    <mergeCell ref="F459:F460"/>
    <mergeCell ref="F434:F437"/>
    <mergeCell ref="F438:F441"/>
    <mergeCell ref="F442:F443"/>
    <mergeCell ref="F444:F446"/>
    <mergeCell ref="F450:F452"/>
    <mergeCell ref="F453:F456"/>
    <mergeCell ref="F190:F193"/>
    <mergeCell ref="F194:F197"/>
    <mergeCell ref="F198:F201"/>
    <mergeCell ref="F210:F212"/>
    <mergeCell ref="F206:F207"/>
    <mergeCell ref="F202:F205"/>
    <mergeCell ref="F318:F325"/>
    <mergeCell ref="F334:F336"/>
    <mergeCell ref="F330:F331"/>
    <mergeCell ref="F337:F338"/>
    <mergeCell ref="F430:F433"/>
    <mergeCell ref="F391:F392"/>
    <mergeCell ref="F387:F390"/>
    <mergeCell ref="F393:F394"/>
    <mergeCell ref="F399:F400"/>
    <mergeCell ref="F397:F398"/>
    <mergeCell ref="F395:F396"/>
    <mergeCell ref="B463:C463"/>
    <mergeCell ref="E457:E458"/>
    <mergeCell ref="D457:D458"/>
    <mergeCell ref="E459:E460"/>
    <mergeCell ref="D459:D460"/>
    <mergeCell ref="E461:E462"/>
    <mergeCell ref="D461:D462"/>
    <mergeCell ref="B458:C458"/>
    <mergeCell ref="F350:F353"/>
    <mergeCell ref="B387:C387"/>
    <mergeCell ref="B426:C426"/>
    <mergeCell ref="B416:C416"/>
    <mergeCell ref="B430:C430"/>
    <mergeCell ref="B408:C408"/>
    <mergeCell ref="B412:C412"/>
    <mergeCell ref="B350:C350"/>
    <mergeCell ref="B354:C354"/>
    <mergeCell ref="B358:C358"/>
    <mergeCell ref="B363:C363"/>
    <mergeCell ref="F463:F466"/>
    <mergeCell ref="F457:F458"/>
    <mergeCell ref="F461:F462"/>
    <mergeCell ref="F447:F449"/>
    <mergeCell ref="F426:F429"/>
    <mergeCell ref="F401:F402"/>
    <mergeCell ref="F403:F407"/>
    <mergeCell ref="F408:F411"/>
    <mergeCell ref="F412:F415"/>
    <mergeCell ref="F416:F419"/>
    <mergeCell ref="F420:F421"/>
    <mergeCell ref="F422:F423"/>
    <mergeCell ref="F424:F425"/>
    <mergeCell ref="F332:F333"/>
    <mergeCell ref="F339:F342"/>
    <mergeCell ref="F343:F344"/>
    <mergeCell ref="F345:F346"/>
    <mergeCell ref="F347:F349"/>
    <mergeCell ref="B7:C7"/>
    <mergeCell ref="B9:C9"/>
    <mergeCell ref="B16:C16"/>
    <mergeCell ref="B18:C18"/>
    <mergeCell ref="B25:C25"/>
    <mergeCell ref="B143:C143"/>
    <mergeCell ref="B149:C149"/>
    <mergeCell ref="B153:C153"/>
    <mergeCell ref="F35:F37"/>
    <mergeCell ref="F38:F43"/>
    <mergeCell ref="F63:F65"/>
    <mergeCell ref="F66:F71"/>
    <mergeCell ref="F72:F77"/>
    <mergeCell ref="F78:F82"/>
    <mergeCell ref="F85:F87"/>
    <mergeCell ref="F88:F91"/>
    <mergeCell ref="F92:F94"/>
    <mergeCell ref="B84:C84"/>
    <mergeCell ref="F143:F148"/>
    <mergeCell ref="F149:F152"/>
    <mergeCell ref="F153:F156"/>
    <mergeCell ref="B23:C23"/>
    <mergeCell ref="B21:C21"/>
    <mergeCell ref="B60:C60"/>
    <mergeCell ref="E337:E338"/>
    <mergeCell ref="D337:D338"/>
    <mergeCell ref="F50:F52"/>
    <mergeCell ref="F53:F56"/>
    <mergeCell ref="F57:F60"/>
    <mergeCell ref="F61:F62"/>
    <mergeCell ref="F13:F16"/>
    <mergeCell ref="B35:C35"/>
    <mergeCell ref="B107:C107"/>
    <mergeCell ref="F328:F329"/>
    <mergeCell ref="F326:F327"/>
    <mergeCell ref="F107:F113"/>
    <mergeCell ref="F95:F96"/>
    <mergeCell ref="F26:F34"/>
    <mergeCell ref="F24:F25"/>
    <mergeCell ref="F22:F23"/>
    <mergeCell ref="F17:F18"/>
    <mergeCell ref="B190:C190"/>
    <mergeCell ref="B194:C194"/>
    <mergeCell ref="B198:C198"/>
    <mergeCell ref="B202:C202"/>
    <mergeCell ref="B210:C210"/>
    <mergeCell ref="B181:C181"/>
    <mergeCell ref="B186:C186"/>
    <mergeCell ref="A4:A12"/>
    <mergeCell ref="A13:A19"/>
    <mergeCell ref="A468:F468"/>
    <mergeCell ref="A469:F469"/>
    <mergeCell ref="A470:F470"/>
    <mergeCell ref="A1:B2"/>
    <mergeCell ref="D1:E1"/>
    <mergeCell ref="A72:A106"/>
    <mergeCell ref="B72:C72"/>
    <mergeCell ref="B78:C78"/>
    <mergeCell ref="A20:A71"/>
    <mergeCell ref="B38:C38"/>
    <mergeCell ref="B44:C44"/>
    <mergeCell ref="B50:C50"/>
    <mergeCell ref="B13:C13"/>
    <mergeCell ref="F4:F5"/>
    <mergeCell ref="F6:F7"/>
    <mergeCell ref="F20:F21"/>
    <mergeCell ref="F8:F9"/>
    <mergeCell ref="B26:C26"/>
    <mergeCell ref="B10:C10"/>
    <mergeCell ref="B5:C5"/>
    <mergeCell ref="F10:F12"/>
    <mergeCell ref="F44:F49"/>
    <mergeCell ref="A471:F471"/>
    <mergeCell ref="B140:C140"/>
    <mergeCell ref="B85:C85"/>
    <mergeCell ref="B88:C88"/>
    <mergeCell ref="B92:C92"/>
    <mergeCell ref="B97:C97"/>
    <mergeCell ref="B100:C100"/>
    <mergeCell ref="B103:C103"/>
    <mergeCell ref="B116:C116"/>
    <mergeCell ref="B126:C126"/>
    <mergeCell ref="B136:C136"/>
    <mergeCell ref="B115:C115"/>
    <mergeCell ref="A107:A113"/>
    <mergeCell ref="A114:A139"/>
    <mergeCell ref="F263:F266"/>
    <mergeCell ref="F228:F231"/>
    <mergeCell ref="F217:F219"/>
    <mergeCell ref="F220:F222"/>
    <mergeCell ref="F223:F227"/>
    <mergeCell ref="F170:F173"/>
    <mergeCell ref="F174:F175"/>
    <mergeCell ref="F181:F185"/>
    <mergeCell ref="F186:F189"/>
    <mergeCell ref="F213:F216"/>
  </mergeCells>
  <pageMargins left="0.7" right="0.7" top="0.75" bottom="0.75" header="0.3" footer="0.3"/>
  <pageSetup scale="4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6"/>
  <sheetViews>
    <sheetView showGridLines="0" rightToLeft="1" zoomScaleNormal="100" workbookViewId="0">
      <pane ySplit="3" topLeftCell="A262" activePane="bottomLeft" state="frozen"/>
      <selection pane="bottomLeft" sqref="A1:B2"/>
    </sheetView>
  </sheetViews>
  <sheetFormatPr defaultColWidth="0" defaultRowHeight="15" zeroHeight="1"/>
  <cols>
    <col min="1" max="2" width="10.7109375" customWidth="1"/>
    <col min="3" max="3" width="120.7109375" customWidth="1"/>
    <col min="4" max="5" width="10.7109375" customWidth="1"/>
    <col min="6" max="6" width="50.7109375" customWidth="1"/>
    <col min="7" max="16384" width="9.140625" hidden="1"/>
  </cols>
  <sheetData>
    <row r="1" spans="1:6" s="25" customFormat="1" ht="50.1" customHeight="1">
      <c r="A1" s="710"/>
      <c r="B1" s="710"/>
      <c r="C1" s="61" t="s">
        <v>2674</v>
      </c>
      <c r="D1" s="711" t="s">
        <v>785</v>
      </c>
      <c r="E1" s="711"/>
      <c r="F1" s="68">
        <f>'شناسنامه بازدید'!D3</f>
        <v>0</v>
      </c>
    </row>
    <row r="2" spans="1:6" s="25" customFormat="1" ht="50.1" customHeight="1">
      <c r="A2" s="710"/>
      <c r="B2" s="710"/>
      <c r="C2" s="63" t="str">
        <f>"نام ارزیاب / ارزیابان:       "&amp;'شناسنامه بازدید'!C22</f>
        <v xml:space="preserve">نام ارزیاب / ارزیابان:       </v>
      </c>
      <c r="D2" s="711" t="s">
        <v>357</v>
      </c>
      <c r="E2" s="711"/>
      <c r="F2" s="68">
        <f>'شناسنامه بازدید'!B3</f>
        <v>0</v>
      </c>
    </row>
    <row r="3" spans="1:6" s="27" customFormat="1" ht="50.1" customHeight="1" thickBot="1">
      <c r="A3" s="110" t="s">
        <v>0</v>
      </c>
      <c r="B3" s="64" t="s">
        <v>1</v>
      </c>
      <c r="C3" s="64" t="s">
        <v>2</v>
      </c>
      <c r="D3" s="65" t="s">
        <v>934</v>
      </c>
      <c r="E3" s="68" t="s">
        <v>3</v>
      </c>
      <c r="F3" s="66" t="s">
        <v>786</v>
      </c>
    </row>
    <row r="4" spans="1:6" ht="25.5" customHeight="1" thickTop="1" thickBot="1">
      <c r="A4" s="972" t="s">
        <v>1178</v>
      </c>
      <c r="B4" s="9">
        <v>1</v>
      </c>
      <c r="C4" s="128" t="s">
        <v>1157</v>
      </c>
      <c r="D4" s="129">
        <v>5</v>
      </c>
      <c r="E4" s="237"/>
      <c r="F4" s="69"/>
    </row>
    <row r="5" spans="1:6" ht="27" thickTop="1" thickBot="1">
      <c r="A5" s="972"/>
      <c r="B5" s="9">
        <v>2</v>
      </c>
      <c r="C5" s="130" t="s">
        <v>1158</v>
      </c>
      <c r="D5" s="129">
        <v>4</v>
      </c>
      <c r="E5" s="237"/>
      <c r="F5" s="69"/>
    </row>
    <row r="6" spans="1:6" ht="27" thickTop="1" thickBot="1">
      <c r="A6" s="972"/>
      <c r="B6" s="9">
        <v>3</v>
      </c>
      <c r="C6" s="130" t="s">
        <v>1159</v>
      </c>
      <c r="D6" s="129">
        <v>4</v>
      </c>
      <c r="E6" s="237"/>
      <c r="F6" s="69"/>
    </row>
    <row r="7" spans="1:6" ht="27" thickTop="1" thickBot="1">
      <c r="A7" s="972"/>
      <c r="B7" s="9">
        <v>4</v>
      </c>
      <c r="C7" s="130" t="s">
        <v>1160</v>
      </c>
      <c r="D7" s="129">
        <v>4</v>
      </c>
      <c r="E7" s="237"/>
      <c r="F7" s="69"/>
    </row>
    <row r="8" spans="1:6" ht="27" thickTop="1" thickBot="1">
      <c r="A8" s="972"/>
      <c r="B8" s="9">
        <v>5</v>
      </c>
      <c r="C8" s="130" t="s">
        <v>1161</v>
      </c>
      <c r="D8" s="129">
        <v>4</v>
      </c>
      <c r="E8" s="237"/>
      <c r="F8" s="69"/>
    </row>
    <row r="9" spans="1:6" ht="27" thickTop="1" thickBot="1">
      <c r="A9" s="972"/>
      <c r="B9" s="9">
        <v>6</v>
      </c>
      <c r="C9" s="130" t="s">
        <v>1162</v>
      </c>
      <c r="D9" s="129">
        <v>4</v>
      </c>
      <c r="E9" s="237"/>
      <c r="F9" s="69"/>
    </row>
    <row r="10" spans="1:6" ht="27" thickTop="1" thickBot="1">
      <c r="A10" s="972"/>
      <c r="B10" s="9">
        <v>7</v>
      </c>
      <c r="C10" s="130" t="s">
        <v>1163</v>
      </c>
      <c r="D10" s="129">
        <v>3</v>
      </c>
      <c r="E10" s="237"/>
      <c r="F10" s="69"/>
    </row>
    <row r="11" spans="1:6" ht="27" thickTop="1" thickBot="1">
      <c r="A11" s="972"/>
      <c r="B11" s="9">
        <v>8</v>
      </c>
      <c r="C11" s="130" t="s">
        <v>1730</v>
      </c>
      <c r="D11" s="129">
        <v>3</v>
      </c>
      <c r="E11" s="237"/>
      <c r="F11" s="69"/>
    </row>
    <row r="12" spans="1:6" ht="27" thickTop="1" thickBot="1">
      <c r="A12" s="972"/>
      <c r="B12" s="9">
        <v>9</v>
      </c>
      <c r="C12" s="130" t="s">
        <v>1164</v>
      </c>
      <c r="D12" s="129">
        <v>3</v>
      </c>
      <c r="E12" s="237"/>
      <c r="F12" s="69"/>
    </row>
    <row r="13" spans="1:6" ht="27" thickTop="1" thickBot="1">
      <c r="A13" s="972"/>
      <c r="B13" s="9">
        <v>10</v>
      </c>
      <c r="C13" s="130" t="s">
        <v>1715</v>
      </c>
      <c r="D13" s="129">
        <v>3</v>
      </c>
      <c r="E13" s="237"/>
      <c r="F13" s="69"/>
    </row>
    <row r="14" spans="1:6" ht="27" thickTop="1" thickBot="1">
      <c r="A14" s="972"/>
      <c r="B14" s="9">
        <v>11</v>
      </c>
      <c r="C14" s="130" t="s">
        <v>1165</v>
      </c>
      <c r="D14" s="129">
        <v>3</v>
      </c>
      <c r="E14" s="237"/>
      <c r="F14" s="69"/>
    </row>
    <row r="15" spans="1:6" ht="45" customHeight="1" thickTop="1" thickBot="1">
      <c r="A15" s="972"/>
      <c r="B15" s="9">
        <v>12</v>
      </c>
      <c r="C15" s="130" t="s">
        <v>1166</v>
      </c>
      <c r="D15" s="129">
        <v>4</v>
      </c>
      <c r="E15" s="237"/>
      <c r="F15" s="69"/>
    </row>
    <row r="16" spans="1:6" ht="27" thickTop="1" thickBot="1">
      <c r="A16" s="972"/>
      <c r="B16" s="9">
        <v>13</v>
      </c>
      <c r="C16" s="130" t="s">
        <v>1167</v>
      </c>
      <c r="D16" s="129">
        <v>3</v>
      </c>
      <c r="E16" s="237"/>
      <c r="F16" s="69"/>
    </row>
    <row r="17" spans="1:6" ht="27" thickTop="1" thickBot="1">
      <c r="A17" s="972"/>
      <c r="B17" s="9">
        <v>14</v>
      </c>
      <c r="C17" s="130" t="s">
        <v>1168</v>
      </c>
      <c r="D17" s="129">
        <v>3</v>
      </c>
      <c r="E17" s="237"/>
      <c r="F17" s="69"/>
    </row>
    <row r="18" spans="1:6" ht="27" thickTop="1" thickBot="1">
      <c r="A18" s="972"/>
      <c r="B18" s="9">
        <v>15</v>
      </c>
      <c r="C18" s="130" t="s">
        <v>1169</v>
      </c>
      <c r="D18" s="129">
        <v>2</v>
      </c>
      <c r="E18" s="237"/>
      <c r="F18" s="69"/>
    </row>
    <row r="19" spans="1:6" ht="27" thickTop="1" thickBot="1">
      <c r="A19" s="972"/>
      <c r="B19" s="9">
        <v>16</v>
      </c>
      <c r="C19" s="130" t="s">
        <v>1170</v>
      </c>
      <c r="D19" s="129">
        <v>3</v>
      </c>
      <c r="E19" s="237"/>
      <c r="F19" s="69"/>
    </row>
    <row r="20" spans="1:6" ht="27" thickTop="1" thickBot="1">
      <c r="A20" s="972"/>
      <c r="B20" s="9">
        <v>17</v>
      </c>
      <c r="C20" s="130" t="s">
        <v>1171</v>
      </c>
      <c r="D20" s="129">
        <v>5</v>
      </c>
      <c r="E20" s="237"/>
      <c r="F20" s="69"/>
    </row>
    <row r="21" spans="1:6" ht="27" thickTop="1" thickBot="1">
      <c r="A21" s="972"/>
      <c r="B21" s="9">
        <v>18</v>
      </c>
      <c r="C21" s="130" t="s">
        <v>1172</v>
      </c>
      <c r="D21" s="129">
        <v>5</v>
      </c>
      <c r="E21" s="237"/>
      <c r="F21" s="69"/>
    </row>
    <row r="22" spans="1:6" ht="24.95" customHeight="1" thickTop="1" thickBot="1">
      <c r="A22" s="972"/>
      <c r="B22" s="9">
        <v>19</v>
      </c>
      <c r="C22" s="130" t="s">
        <v>1173</v>
      </c>
      <c r="D22" s="129">
        <v>4</v>
      </c>
      <c r="E22" s="237"/>
      <c r="F22" s="69"/>
    </row>
    <row r="23" spans="1:6" ht="27" thickTop="1" thickBot="1">
      <c r="A23" s="972"/>
      <c r="B23" s="9">
        <v>20</v>
      </c>
      <c r="C23" s="130" t="s">
        <v>1174</v>
      </c>
      <c r="D23" s="129">
        <v>4</v>
      </c>
      <c r="E23" s="237"/>
      <c r="F23" s="69"/>
    </row>
    <row r="24" spans="1:6" ht="27" thickTop="1" thickBot="1">
      <c r="A24" s="972"/>
      <c r="B24" s="9">
        <v>21</v>
      </c>
      <c r="C24" s="130" t="s">
        <v>1175</v>
      </c>
      <c r="D24" s="129">
        <v>4</v>
      </c>
      <c r="E24" s="237"/>
      <c r="F24" s="69"/>
    </row>
    <row r="25" spans="1:6" ht="27" thickTop="1" thickBot="1">
      <c r="A25" s="972"/>
      <c r="B25" s="9">
        <v>22</v>
      </c>
      <c r="C25" s="130" t="s">
        <v>1176</v>
      </c>
      <c r="D25" s="129">
        <v>3</v>
      </c>
      <c r="E25" s="237"/>
      <c r="F25" s="69"/>
    </row>
    <row r="26" spans="1:6" ht="27" thickTop="1" thickBot="1">
      <c r="A26" s="972"/>
      <c r="B26" s="9">
        <v>23</v>
      </c>
      <c r="C26" s="130" t="s">
        <v>1177</v>
      </c>
      <c r="D26" s="129">
        <v>3</v>
      </c>
      <c r="E26" s="237"/>
      <c r="F26" s="69"/>
    </row>
    <row r="27" spans="1:6" ht="27" thickTop="1" thickBot="1">
      <c r="A27" s="972" t="s">
        <v>1196</v>
      </c>
      <c r="B27" s="9">
        <v>24</v>
      </c>
      <c r="C27" s="130" t="s">
        <v>1179</v>
      </c>
      <c r="D27" s="129">
        <v>5</v>
      </c>
      <c r="E27" s="237"/>
      <c r="F27" s="69"/>
    </row>
    <row r="28" spans="1:6" ht="21" customHeight="1" thickTop="1" thickBot="1">
      <c r="A28" s="972"/>
      <c r="B28" s="9">
        <v>25</v>
      </c>
      <c r="C28" s="130" t="s">
        <v>1180</v>
      </c>
      <c r="D28" s="129">
        <v>5</v>
      </c>
      <c r="E28" s="237"/>
      <c r="F28" s="69"/>
    </row>
    <row r="29" spans="1:6" ht="27" thickTop="1" thickBot="1">
      <c r="A29" s="972"/>
      <c r="B29" s="9">
        <v>26</v>
      </c>
      <c r="C29" s="130" t="s">
        <v>1181</v>
      </c>
      <c r="D29" s="129">
        <v>5</v>
      </c>
      <c r="E29" s="237"/>
      <c r="F29" s="69"/>
    </row>
    <row r="30" spans="1:6" ht="27" thickTop="1" thickBot="1">
      <c r="A30" s="972"/>
      <c r="B30" s="9">
        <v>27</v>
      </c>
      <c r="C30" s="130" t="s">
        <v>1182</v>
      </c>
      <c r="D30" s="129">
        <v>5</v>
      </c>
      <c r="E30" s="237"/>
      <c r="F30" s="69"/>
    </row>
    <row r="31" spans="1:6" ht="40.5" thickTop="1" thickBot="1">
      <c r="A31" s="972"/>
      <c r="B31" s="9">
        <v>28</v>
      </c>
      <c r="C31" s="130" t="s">
        <v>1183</v>
      </c>
      <c r="D31" s="129">
        <v>3</v>
      </c>
      <c r="E31" s="237"/>
      <c r="F31" s="69"/>
    </row>
    <row r="32" spans="1:6" ht="27" thickTop="1" thickBot="1">
      <c r="A32" s="972"/>
      <c r="B32" s="9">
        <v>29</v>
      </c>
      <c r="C32" s="130" t="s">
        <v>1716</v>
      </c>
      <c r="D32" s="129">
        <v>5</v>
      </c>
      <c r="E32" s="237"/>
      <c r="F32" s="69"/>
    </row>
    <row r="33" spans="1:6" ht="27" thickTop="1" thickBot="1">
      <c r="A33" s="972"/>
      <c r="B33" s="9">
        <v>30</v>
      </c>
      <c r="C33" s="130" t="s">
        <v>1184</v>
      </c>
      <c r="D33" s="129">
        <v>3</v>
      </c>
      <c r="E33" s="237"/>
      <c r="F33" s="69"/>
    </row>
    <row r="34" spans="1:6" ht="25.5" customHeight="1" thickTop="1" thickBot="1">
      <c r="A34" s="972"/>
      <c r="B34" s="22">
        <v>31</v>
      </c>
      <c r="C34" s="131" t="s">
        <v>1185</v>
      </c>
      <c r="D34" s="129">
        <v>4</v>
      </c>
      <c r="E34" s="237"/>
      <c r="F34" s="88"/>
    </row>
    <row r="35" spans="1:6" ht="40.5" thickTop="1" thickBot="1">
      <c r="A35" s="972"/>
      <c r="B35" s="9">
        <v>32</v>
      </c>
      <c r="C35" s="130" t="s">
        <v>1731</v>
      </c>
      <c r="D35" s="129">
        <v>3</v>
      </c>
      <c r="E35" s="237"/>
      <c r="F35" s="69"/>
    </row>
    <row r="36" spans="1:6" ht="27" thickTop="1" thickBot="1">
      <c r="A36" s="972"/>
      <c r="B36" s="9">
        <v>33</v>
      </c>
      <c r="C36" s="130" t="s">
        <v>1732</v>
      </c>
      <c r="D36" s="129">
        <v>3</v>
      </c>
      <c r="E36" s="237"/>
      <c r="F36" s="69"/>
    </row>
    <row r="37" spans="1:6" ht="40.5" thickTop="1" thickBot="1">
      <c r="A37" s="972"/>
      <c r="B37" s="9">
        <v>34</v>
      </c>
      <c r="C37" s="130" t="s">
        <v>1186</v>
      </c>
      <c r="D37" s="129">
        <v>4</v>
      </c>
      <c r="E37" s="237"/>
      <c r="F37" s="69"/>
    </row>
    <row r="38" spans="1:6" ht="27" thickTop="1" thickBot="1">
      <c r="A38" s="972"/>
      <c r="B38" s="9">
        <v>35</v>
      </c>
      <c r="C38" s="130" t="s">
        <v>1717</v>
      </c>
      <c r="D38" s="129">
        <v>4</v>
      </c>
      <c r="E38" s="237"/>
      <c r="F38" s="69"/>
    </row>
    <row r="39" spans="1:6" ht="27" thickTop="1" thickBot="1">
      <c r="A39" s="972"/>
      <c r="B39" s="9">
        <v>36</v>
      </c>
      <c r="C39" s="130" t="s">
        <v>1187</v>
      </c>
      <c r="D39" s="129">
        <v>3</v>
      </c>
      <c r="E39" s="237"/>
      <c r="F39" s="69"/>
    </row>
    <row r="40" spans="1:6" ht="27" thickTop="1" thickBot="1">
      <c r="A40" s="972"/>
      <c r="B40" s="9">
        <v>37</v>
      </c>
      <c r="C40" s="130" t="s">
        <v>1718</v>
      </c>
      <c r="D40" s="129">
        <v>3</v>
      </c>
      <c r="E40" s="237"/>
      <c r="F40" s="69"/>
    </row>
    <row r="41" spans="1:6" ht="27" thickTop="1" thickBot="1">
      <c r="A41" s="972"/>
      <c r="B41" s="9">
        <v>38</v>
      </c>
      <c r="C41" s="130" t="s">
        <v>1188</v>
      </c>
      <c r="D41" s="129">
        <v>3</v>
      </c>
      <c r="E41" s="237"/>
      <c r="F41" s="69"/>
    </row>
    <row r="42" spans="1:6" ht="27" thickTop="1" thickBot="1">
      <c r="A42" s="972"/>
      <c r="B42" s="9">
        <v>39</v>
      </c>
      <c r="C42" s="130" t="s">
        <v>1189</v>
      </c>
      <c r="D42" s="129">
        <v>3</v>
      </c>
      <c r="E42" s="237"/>
      <c r="F42" s="69"/>
    </row>
    <row r="43" spans="1:6" ht="40.5" thickTop="1" thickBot="1">
      <c r="A43" s="972"/>
      <c r="B43" s="9">
        <v>40</v>
      </c>
      <c r="C43" s="130" t="s">
        <v>1190</v>
      </c>
      <c r="D43" s="129">
        <v>3</v>
      </c>
      <c r="E43" s="237"/>
      <c r="F43" s="69"/>
    </row>
    <row r="44" spans="1:6" ht="27" thickTop="1" thickBot="1">
      <c r="A44" s="972"/>
      <c r="B44" s="9">
        <v>41</v>
      </c>
      <c r="C44" s="130" t="s">
        <v>1191</v>
      </c>
      <c r="D44" s="129">
        <v>3</v>
      </c>
      <c r="E44" s="237"/>
      <c r="F44" s="69"/>
    </row>
    <row r="45" spans="1:6" ht="27" thickTop="1" thickBot="1">
      <c r="A45" s="972"/>
      <c r="B45" s="9">
        <v>42</v>
      </c>
      <c r="C45" s="130" t="s">
        <v>1192</v>
      </c>
      <c r="D45" s="129">
        <v>3</v>
      </c>
      <c r="E45" s="237"/>
      <c r="F45" s="69"/>
    </row>
    <row r="46" spans="1:6" ht="27" thickTop="1" thickBot="1">
      <c r="A46" s="972"/>
      <c r="B46" s="9">
        <v>43</v>
      </c>
      <c r="C46" s="130" t="s">
        <v>1193</v>
      </c>
      <c r="D46" s="129">
        <v>5</v>
      </c>
      <c r="E46" s="237"/>
      <c r="F46" s="69"/>
    </row>
    <row r="47" spans="1:6" ht="27" thickTop="1" thickBot="1">
      <c r="A47" s="972"/>
      <c r="B47" s="9">
        <v>44</v>
      </c>
      <c r="C47" s="130" t="s">
        <v>1194</v>
      </c>
      <c r="D47" s="129">
        <v>5</v>
      </c>
      <c r="E47" s="237"/>
      <c r="F47" s="69"/>
    </row>
    <row r="48" spans="1:6" ht="27" thickTop="1" thickBot="1">
      <c r="A48" s="972"/>
      <c r="B48" s="9">
        <v>45</v>
      </c>
      <c r="C48" s="130" t="s">
        <v>1195</v>
      </c>
      <c r="D48" s="129">
        <v>5</v>
      </c>
      <c r="E48" s="237"/>
      <c r="F48" s="69"/>
    </row>
    <row r="49" spans="1:6" ht="34.5" thickTop="1" thickBot="1">
      <c r="A49" s="972"/>
      <c r="B49" s="9">
        <v>46</v>
      </c>
      <c r="C49" s="130" t="s">
        <v>1733</v>
      </c>
      <c r="D49" s="129">
        <v>5</v>
      </c>
      <c r="E49" s="237"/>
      <c r="F49" s="69"/>
    </row>
    <row r="50" spans="1:6" ht="49.5" customHeight="1" thickTop="1" thickBot="1">
      <c r="A50" s="972" t="s">
        <v>1215</v>
      </c>
      <c r="B50" s="22">
        <v>47</v>
      </c>
      <c r="C50" s="130" t="s">
        <v>1197</v>
      </c>
      <c r="D50" s="129">
        <v>5</v>
      </c>
      <c r="E50" s="237"/>
      <c r="F50" s="89"/>
    </row>
    <row r="51" spans="1:6" ht="41.25" customHeight="1" thickTop="1" thickBot="1">
      <c r="A51" s="972"/>
      <c r="B51" s="22">
        <v>48</v>
      </c>
      <c r="C51" s="132" t="s">
        <v>1198</v>
      </c>
      <c r="D51" s="129">
        <v>5</v>
      </c>
      <c r="E51" s="237"/>
      <c r="F51" s="89"/>
    </row>
    <row r="52" spans="1:6" ht="22.5" customHeight="1" thickTop="1" thickBot="1">
      <c r="A52" s="972"/>
      <c r="B52" s="9">
        <v>49</v>
      </c>
      <c r="C52" s="132" t="s">
        <v>1199</v>
      </c>
      <c r="D52" s="129">
        <v>3</v>
      </c>
      <c r="E52" s="237"/>
      <c r="F52" s="69"/>
    </row>
    <row r="53" spans="1:6" ht="22.5" customHeight="1" thickTop="1" thickBot="1">
      <c r="A53" s="972"/>
      <c r="B53" s="9">
        <v>50</v>
      </c>
      <c r="C53" s="132" t="s">
        <v>1200</v>
      </c>
      <c r="D53" s="129">
        <v>3</v>
      </c>
      <c r="E53" s="237"/>
      <c r="F53" s="69"/>
    </row>
    <row r="54" spans="1:6" ht="22.5" customHeight="1" thickTop="1" thickBot="1">
      <c r="A54" s="972"/>
      <c r="B54" s="9">
        <v>51</v>
      </c>
      <c r="C54" s="132" t="s">
        <v>1201</v>
      </c>
      <c r="D54" s="129">
        <v>3</v>
      </c>
      <c r="E54" s="237"/>
      <c r="F54" s="69"/>
    </row>
    <row r="55" spans="1:6" ht="22.5" customHeight="1" thickTop="1" thickBot="1">
      <c r="A55" s="972"/>
      <c r="B55" s="9">
        <v>52</v>
      </c>
      <c r="C55" s="132" t="s">
        <v>1734</v>
      </c>
      <c r="D55" s="129">
        <v>3</v>
      </c>
      <c r="E55" s="237"/>
      <c r="F55" s="69"/>
    </row>
    <row r="56" spans="1:6" ht="22.5" customHeight="1" thickTop="1" thickBot="1">
      <c r="A56" s="972"/>
      <c r="B56" s="9">
        <v>53</v>
      </c>
      <c r="C56" s="132" t="s">
        <v>1202</v>
      </c>
      <c r="D56" s="129">
        <v>4</v>
      </c>
      <c r="E56" s="237"/>
      <c r="F56" s="69"/>
    </row>
    <row r="57" spans="1:6" ht="22.5" customHeight="1" thickTop="1" thickBot="1">
      <c r="A57" s="972"/>
      <c r="B57" s="9">
        <v>54</v>
      </c>
      <c r="C57" s="132" t="s">
        <v>1203</v>
      </c>
      <c r="D57" s="129">
        <v>3</v>
      </c>
      <c r="E57" s="237"/>
      <c r="F57" s="69"/>
    </row>
    <row r="58" spans="1:6" ht="22.5" customHeight="1" thickTop="1" thickBot="1">
      <c r="A58" s="972"/>
      <c r="B58" s="9">
        <v>55</v>
      </c>
      <c r="C58" s="132" t="s">
        <v>1204</v>
      </c>
      <c r="D58" s="129">
        <v>3</v>
      </c>
      <c r="E58" s="237"/>
      <c r="F58" s="69"/>
    </row>
    <row r="59" spans="1:6" ht="22.5" customHeight="1" thickTop="1" thickBot="1">
      <c r="A59" s="972"/>
      <c r="B59" s="9">
        <v>56</v>
      </c>
      <c r="C59" s="132" t="s">
        <v>1205</v>
      </c>
      <c r="D59" s="129">
        <v>4</v>
      </c>
      <c r="E59" s="237"/>
      <c r="F59" s="69"/>
    </row>
    <row r="60" spans="1:6" ht="22.5" customHeight="1" thickTop="1" thickBot="1">
      <c r="A60" s="972"/>
      <c r="B60" s="9">
        <v>57</v>
      </c>
      <c r="C60" s="132" t="s">
        <v>1206</v>
      </c>
      <c r="D60" s="129">
        <v>4</v>
      </c>
      <c r="E60" s="237"/>
      <c r="F60" s="69"/>
    </row>
    <row r="61" spans="1:6" ht="22.5" customHeight="1" thickTop="1" thickBot="1">
      <c r="A61" s="972"/>
      <c r="B61" s="9">
        <v>58</v>
      </c>
      <c r="C61" s="132" t="s">
        <v>1207</v>
      </c>
      <c r="D61" s="129">
        <v>4</v>
      </c>
      <c r="E61" s="237"/>
      <c r="F61" s="69"/>
    </row>
    <row r="62" spans="1:6" ht="22.5" customHeight="1" thickTop="1" thickBot="1">
      <c r="A62" s="972"/>
      <c r="B62" s="9">
        <v>59</v>
      </c>
      <c r="C62" s="133" t="s">
        <v>1208</v>
      </c>
      <c r="D62" s="129">
        <v>3</v>
      </c>
      <c r="E62" s="237"/>
      <c r="F62" s="69"/>
    </row>
    <row r="63" spans="1:6" ht="22.5" customHeight="1" thickTop="1" thickBot="1">
      <c r="A63" s="972"/>
      <c r="B63" s="9">
        <v>60</v>
      </c>
      <c r="C63" s="134" t="s">
        <v>1209</v>
      </c>
      <c r="D63" s="129">
        <v>3</v>
      </c>
      <c r="E63" s="237"/>
      <c r="F63" s="69"/>
    </row>
    <row r="64" spans="1:6" ht="22.5" customHeight="1" thickTop="1" thickBot="1">
      <c r="A64" s="972"/>
      <c r="B64" s="9">
        <v>61</v>
      </c>
      <c r="C64" s="132" t="s">
        <v>1210</v>
      </c>
      <c r="D64" s="129">
        <v>4</v>
      </c>
      <c r="E64" s="237"/>
      <c r="F64" s="69"/>
    </row>
    <row r="65" spans="1:6" ht="22.5" customHeight="1" thickTop="1" thickBot="1">
      <c r="A65" s="972"/>
      <c r="B65" s="9">
        <v>62</v>
      </c>
      <c r="C65" s="132" t="s">
        <v>1211</v>
      </c>
      <c r="D65" s="129">
        <v>5</v>
      </c>
      <c r="E65" s="237"/>
      <c r="F65" s="69"/>
    </row>
    <row r="66" spans="1:6" ht="22.5" customHeight="1" thickTop="1" thickBot="1">
      <c r="A66" s="972"/>
      <c r="B66" s="9">
        <v>63</v>
      </c>
      <c r="C66" s="132" t="s">
        <v>1212</v>
      </c>
      <c r="D66" s="129">
        <v>4</v>
      </c>
      <c r="E66" s="237"/>
      <c r="F66" s="69"/>
    </row>
    <row r="67" spans="1:6" ht="39" customHeight="1" thickTop="1" thickBot="1">
      <c r="A67" s="972"/>
      <c r="B67" s="9">
        <v>64</v>
      </c>
      <c r="C67" s="132" t="s">
        <v>1213</v>
      </c>
      <c r="D67" s="129">
        <v>4</v>
      </c>
      <c r="E67" s="237"/>
      <c r="F67" s="69"/>
    </row>
    <row r="68" spans="1:6" ht="22.5" customHeight="1" thickTop="1" thickBot="1">
      <c r="A68" s="972"/>
      <c r="B68" s="9">
        <v>65</v>
      </c>
      <c r="C68" s="132" t="s">
        <v>1214</v>
      </c>
      <c r="D68" s="129">
        <v>3</v>
      </c>
      <c r="E68" s="237"/>
      <c r="F68" s="69"/>
    </row>
    <row r="69" spans="1:6" ht="27" thickTop="1" thickBot="1">
      <c r="A69" s="972" t="s">
        <v>1261</v>
      </c>
      <c r="B69" s="9">
        <v>66</v>
      </c>
      <c r="C69" s="130" t="s">
        <v>1719</v>
      </c>
      <c r="D69" s="129">
        <v>5</v>
      </c>
      <c r="E69" s="237"/>
      <c r="F69" s="69"/>
    </row>
    <row r="70" spans="1:6" ht="27" thickTop="1" thickBot="1">
      <c r="A70" s="972"/>
      <c r="B70" s="9">
        <v>67</v>
      </c>
      <c r="C70" s="130" t="s">
        <v>1216</v>
      </c>
      <c r="D70" s="129">
        <v>3</v>
      </c>
      <c r="E70" s="237"/>
      <c r="F70" s="69"/>
    </row>
    <row r="71" spans="1:6" ht="27" thickTop="1" thickBot="1">
      <c r="A71" s="972"/>
      <c r="B71" s="9">
        <v>68</v>
      </c>
      <c r="C71" s="130" t="s">
        <v>1735</v>
      </c>
      <c r="D71" s="129">
        <v>4</v>
      </c>
      <c r="E71" s="237"/>
      <c r="F71" s="69"/>
    </row>
    <row r="72" spans="1:6" ht="27" thickTop="1" thickBot="1">
      <c r="A72" s="972"/>
      <c r="B72" s="9">
        <v>69</v>
      </c>
      <c r="C72" s="130" t="s">
        <v>1720</v>
      </c>
      <c r="D72" s="129">
        <v>3</v>
      </c>
      <c r="E72" s="237"/>
      <c r="F72" s="69"/>
    </row>
    <row r="73" spans="1:6" ht="40.5" thickTop="1" thickBot="1">
      <c r="A73" s="972"/>
      <c r="B73" s="9">
        <v>70</v>
      </c>
      <c r="C73" s="130" t="s">
        <v>1721</v>
      </c>
      <c r="D73" s="129">
        <v>4</v>
      </c>
      <c r="E73" s="237"/>
      <c r="F73" s="69"/>
    </row>
    <row r="74" spans="1:6" ht="27" thickTop="1" thickBot="1">
      <c r="A74" s="972"/>
      <c r="B74" s="9">
        <v>71</v>
      </c>
      <c r="C74" s="130" t="s">
        <v>1217</v>
      </c>
      <c r="D74" s="129">
        <v>4</v>
      </c>
      <c r="E74" s="237"/>
      <c r="F74" s="69"/>
    </row>
    <row r="75" spans="1:6" ht="27" thickTop="1" thickBot="1">
      <c r="A75" s="972"/>
      <c r="B75" s="9">
        <v>72</v>
      </c>
      <c r="C75" s="130" t="s">
        <v>1218</v>
      </c>
      <c r="D75" s="129">
        <v>4</v>
      </c>
      <c r="E75" s="237"/>
      <c r="F75" s="69"/>
    </row>
    <row r="76" spans="1:6" ht="27" thickTop="1" thickBot="1">
      <c r="A76" s="972"/>
      <c r="B76" s="9">
        <v>73</v>
      </c>
      <c r="C76" s="130" t="s">
        <v>1722</v>
      </c>
      <c r="D76" s="129">
        <v>4</v>
      </c>
      <c r="E76" s="237"/>
      <c r="F76" s="69"/>
    </row>
    <row r="77" spans="1:6" ht="27" thickTop="1" thickBot="1">
      <c r="A77" s="972"/>
      <c r="B77" s="9">
        <v>74</v>
      </c>
      <c r="C77" s="130" t="s">
        <v>1219</v>
      </c>
      <c r="D77" s="129">
        <v>3</v>
      </c>
      <c r="E77" s="237"/>
      <c r="F77" s="69"/>
    </row>
    <row r="78" spans="1:6" ht="27" thickTop="1" thickBot="1">
      <c r="A78" s="972"/>
      <c r="B78" s="9">
        <v>75</v>
      </c>
      <c r="C78" s="130" t="s">
        <v>1220</v>
      </c>
      <c r="D78" s="129">
        <v>3</v>
      </c>
      <c r="E78" s="237"/>
      <c r="F78" s="69"/>
    </row>
    <row r="79" spans="1:6" ht="27" thickTop="1" thickBot="1">
      <c r="A79" s="972" t="s">
        <v>1262</v>
      </c>
      <c r="B79" s="9">
        <v>76</v>
      </c>
      <c r="C79" s="132" t="s">
        <v>1221</v>
      </c>
      <c r="D79" s="129">
        <v>5</v>
      </c>
      <c r="E79" s="237"/>
      <c r="F79" s="69"/>
    </row>
    <row r="80" spans="1:6" ht="27" thickTop="1" thickBot="1">
      <c r="A80" s="972"/>
      <c r="B80" s="9">
        <v>77</v>
      </c>
      <c r="C80" s="130" t="s">
        <v>1222</v>
      </c>
      <c r="D80" s="129">
        <v>3</v>
      </c>
      <c r="E80" s="237"/>
      <c r="F80" s="69"/>
    </row>
    <row r="81" spans="1:6" ht="27" thickTop="1" thickBot="1">
      <c r="A81" s="972"/>
      <c r="B81" s="9">
        <v>78</v>
      </c>
      <c r="C81" s="132" t="s">
        <v>1223</v>
      </c>
      <c r="D81" s="129">
        <v>3</v>
      </c>
      <c r="E81" s="237"/>
      <c r="F81" s="69"/>
    </row>
    <row r="82" spans="1:6" ht="27" thickTop="1" thickBot="1">
      <c r="A82" s="972"/>
      <c r="B82" s="9">
        <v>79</v>
      </c>
      <c r="C82" s="132" t="s">
        <v>1224</v>
      </c>
      <c r="D82" s="129">
        <v>3</v>
      </c>
      <c r="E82" s="237"/>
      <c r="F82" s="69"/>
    </row>
    <row r="83" spans="1:6" ht="27" thickTop="1" thickBot="1">
      <c r="A83" s="972"/>
      <c r="B83" s="9">
        <v>80</v>
      </c>
      <c r="C83" s="132" t="s">
        <v>1225</v>
      </c>
      <c r="D83" s="129">
        <v>3</v>
      </c>
      <c r="E83" s="237"/>
      <c r="F83" s="69"/>
    </row>
    <row r="84" spans="1:6" ht="27" thickTop="1" thickBot="1">
      <c r="A84" s="972"/>
      <c r="B84" s="9">
        <v>81</v>
      </c>
      <c r="C84" s="130" t="s">
        <v>1226</v>
      </c>
      <c r="D84" s="129">
        <v>3</v>
      </c>
      <c r="E84" s="237"/>
      <c r="F84" s="69"/>
    </row>
    <row r="85" spans="1:6" ht="27" thickTop="1" thickBot="1">
      <c r="A85" s="972"/>
      <c r="B85" s="9">
        <v>82</v>
      </c>
      <c r="C85" s="132" t="s">
        <v>1227</v>
      </c>
      <c r="D85" s="129">
        <v>3</v>
      </c>
      <c r="E85" s="237"/>
      <c r="F85" s="69"/>
    </row>
    <row r="86" spans="1:6" ht="27" thickTop="1" thickBot="1">
      <c r="A86" s="972"/>
      <c r="B86" s="9">
        <v>83</v>
      </c>
      <c r="C86" s="132" t="s">
        <v>1228</v>
      </c>
      <c r="D86" s="129">
        <v>3</v>
      </c>
      <c r="E86" s="237"/>
      <c r="F86" s="69"/>
    </row>
    <row r="87" spans="1:6" ht="27" thickTop="1" thickBot="1">
      <c r="A87" s="972"/>
      <c r="B87" s="9">
        <v>84</v>
      </c>
      <c r="C87" s="130" t="s">
        <v>1229</v>
      </c>
      <c r="D87" s="129">
        <v>2</v>
      </c>
      <c r="E87" s="237"/>
      <c r="F87" s="69"/>
    </row>
    <row r="88" spans="1:6" ht="27" thickTop="1" thickBot="1">
      <c r="A88" s="972"/>
      <c r="B88" s="9">
        <v>85</v>
      </c>
      <c r="C88" s="132" t="s">
        <v>1723</v>
      </c>
      <c r="D88" s="129">
        <v>2</v>
      </c>
      <c r="E88" s="237"/>
      <c r="F88" s="69"/>
    </row>
    <row r="89" spans="1:6" ht="27" thickTop="1" thickBot="1">
      <c r="A89" s="972"/>
      <c r="B89" s="9">
        <v>86</v>
      </c>
      <c r="C89" s="132" t="s">
        <v>1230</v>
      </c>
      <c r="D89" s="129">
        <v>2</v>
      </c>
      <c r="E89" s="237"/>
      <c r="F89" s="69"/>
    </row>
    <row r="90" spans="1:6" ht="27" thickTop="1" thickBot="1">
      <c r="A90" s="972"/>
      <c r="B90" s="9">
        <v>87</v>
      </c>
      <c r="C90" s="132" t="s">
        <v>1231</v>
      </c>
      <c r="D90" s="129">
        <v>3</v>
      </c>
      <c r="E90" s="237"/>
      <c r="F90" s="69"/>
    </row>
    <row r="91" spans="1:6" ht="27" thickTop="1" thickBot="1">
      <c r="A91" s="972"/>
      <c r="B91" s="9">
        <v>88</v>
      </c>
      <c r="C91" s="130" t="s">
        <v>1232</v>
      </c>
      <c r="D91" s="129">
        <v>3</v>
      </c>
      <c r="E91" s="237"/>
      <c r="F91" s="69"/>
    </row>
    <row r="92" spans="1:6" ht="27" thickTop="1" thickBot="1">
      <c r="A92" s="972"/>
      <c r="B92" s="9">
        <v>89</v>
      </c>
      <c r="C92" s="130" t="s">
        <v>1233</v>
      </c>
      <c r="D92" s="129">
        <v>3</v>
      </c>
      <c r="E92" s="237"/>
      <c r="F92" s="69"/>
    </row>
    <row r="93" spans="1:6" ht="27" thickTop="1" thickBot="1">
      <c r="A93" s="972"/>
      <c r="B93" s="9">
        <v>90</v>
      </c>
      <c r="C93" s="132" t="s">
        <v>1234</v>
      </c>
      <c r="D93" s="129">
        <v>3</v>
      </c>
      <c r="E93" s="237"/>
      <c r="F93" s="69"/>
    </row>
    <row r="94" spans="1:6" ht="27" thickTop="1" thickBot="1">
      <c r="A94" s="972"/>
      <c r="B94" s="9">
        <v>91</v>
      </c>
      <c r="C94" s="132" t="s">
        <v>1235</v>
      </c>
      <c r="D94" s="129">
        <v>3</v>
      </c>
      <c r="E94" s="237"/>
      <c r="F94" s="69"/>
    </row>
    <row r="95" spans="1:6" ht="27" thickTop="1" thickBot="1">
      <c r="A95" s="972"/>
      <c r="B95" s="9">
        <v>92</v>
      </c>
      <c r="C95" s="132" t="s">
        <v>1236</v>
      </c>
      <c r="D95" s="129">
        <v>2</v>
      </c>
      <c r="E95" s="237"/>
      <c r="F95" s="69"/>
    </row>
    <row r="96" spans="1:6" ht="40.5" thickTop="1" thickBot="1">
      <c r="A96" s="972"/>
      <c r="B96" s="9">
        <v>93</v>
      </c>
      <c r="C96" s="132" t="s">
        <v>1237</v>
      </c>
      <c r="D96" s="129">
        <v>3</v>
      </c>
      <c r="E96" s="237"/>
      <c r="F96" s="69"/>
    </row>
    <row r="97" spans="1:6" ht="27" thickTop="1" thickBot="1">
      <c r="A97" s="972"/>
      <c r="B97" s="9">
        <v>94</v>
      </c>
      <c r="C97" s="130" t="s">
        <v>1238</v>
      </c>
      <c r="D97" s="129">
        <v>3</v>
      </c>
      <c r="E97" s="237"/>
      <c r="F97" s="69"/>
    </row>
    <row r="98" spans="1:6" ht="27" thickTop="1" thickBot="1">
      <c r="A98" s="972"/>
      <c r="B98" s="9">
        <v>95</v>
      </c>
      <c r="C98" s="132" t="s">
        <v>1239</v>
      </c>
      <c r="D98" s="129">
        <v>3</v>
      </c>
      <c r="E98" s="237"/>
      <c r="F98" s="69"/>
    </row>
    <row r="99" spans="1:6" ht="27" thickTop="1" thickBot="1">
      <c r="A99" s="972"/>
      <c r="B99" s="9">
        <v>96</v>
      </c>
      <c r="C99" s="132" t="s">
        <v>1240</v>
      </c>
      <c r="D99" s="129">
        <v>2</v>
      </c>
      <c r="E99" s="237"/>
      <c r="F99" s="69"/>
    </row>
    <row r="100" spans="1:6" ht="27" thickTop="1" thickBot="1">
      <c r="A100" s="972"/>
      <c r="B100" s="9">
        <v>97</v>
      </c>
      <c r="C100" s="132" t="s">
        <v>1241</v>
      </c>
      <c r="D100" s="129">
        <v>2</v>
      </c>
      <c r="E100" s="237"/>
      <c r="F100" s="69"/>
    </row>
    <row r="101" spans="1:6" ht="27" thickTop="1" thickBot="1">
      <c r="A101" s="972"/>
      <c r="B101" s="9">
        <v>98</v>
      </c>
      <c r="C101" s="132" t="s">
        <v>1242</v>
      </c>
      <c r="D101" s="129">
        <v>2</v>
      </c>
      <c r="E101" s="237"/>
      <c r="F101" s="69"/>
    </row>
    <row r="102" spans="1:6" ht="27" thickTop="1" thickBot="1">
      <c r="A102" s="972"/>
      <c r="B102" s="9">
        <v>99</v>
      </c>
      <c r="C102" s="132" t="s">
        <v>1243</v>
      </c>
      <c r="D102" s="129">
        <v>3</v>
      </c>
      <c r="E102" s="237"/>
      <c r="F102" s="69"/>
    </row>
    <row r="103" spans="1:6" ht="27" thickTop="1" thickBot="1">
      <c r="A103" s="972"/>
      <c r="B103" s="9">
        <v>100</v>
      </c>
      <c r="C103" s="132" t="s">
        <v>1244</v>
      </c>
      <c r="D103" s="129">
        <v>3</v>
      </c>
      <c r="E103" s="237"/>
      <c r="F103" s="69"/>
    </row>
    <row r="104" spans="1:6" ht="27" thickTop="1" thickBot="1">
      <c r="A104" s="972"/>
      <c r="B104" s="9">
        <v>101</v>
      </c>
      <c r="C104" s="132" t="s">
        <v>1245</v>
      </c>
      <c r="D104" s="129">
        <v>3</v>
      </c>
      <c r="E104" s="237"/>
      <c r="F104" s="69"/>
    </row>
    <row r="105" spans="1:6" ht="27" thickTop="1" thickBot="1">
      <c r="A105" s="972"/>
      <c r="B105" s="9">
        <v>102</v>
      </c>
      <c r="C105" s="132" t="s">
        <v>1246</v>
      </c>
      <c r="D105" s="129">
        <v>3</v>
      </c>
      <c r="E105" s="237"/>
      <c r="F105" s="69"/>
    </row>
    <row r="106" spans="1:6" ht="27" thickTop="1" thickBot="1">
      <c r="A106" s="972"/>
      <c r="B106" s="9">
        <v>103</v>
      </c>
      <c r="C106" s="132" t="s">
        <v>1247</v>
      </c>
      <c r="D106" s="129">
        <v>3</v>
      </c>
      <c r="E106" s="237"/>
      <c r="F106" s="69"/>
    </row>
    <row r="107" spans="1:6" ht="27" thickTop="1" thickBot="1">
      <c r="A107" s="972"/>
      <c r="B107" s="9">
        <v>104</v>
      </c>
      <c r="C107" s="132" t="s">
        <v>1248</v>
      </c>
      <c r="D107" s="129">
        <v>3</v>
      </c>
      <c r="E107" s="237"/>
      <c r="F107" s="69"/>
    </row>
    <row r="108" spans="1:6" ht="27" thickTop="1" thickBot="1">
      <c r="A108" s="972"/>
      <c r="B108" s="9">
        <v>105</v>
      </c>
      <c r="C108" s="132" t="s">
        <v>1249</v>
      </c>
      <c r="D108" s="129">
        <v>2</v>
      </c>
      <c r="E108" s="237"/>
      <c r="F108" s="69"/>
    </row>
    <row r="109" spans="1:6" ht="27" thickTop="1" thickBot="1">
      <c r="A109" s="972"/>
      <c r="B109" s="9">
        <v>106</v>
      </c>
      <c r="C109" s="134" t="s">
        <v>1250</v>
      </c>
      <c r="D109" s="129">
        <v>4</v>
      </c>
      <c r="E109" s="237"/>
      <c r="F109" s="69"/>
    </row>
    <row r="110" spans="1:6" ht="27" thickTop="1" thickBot="1">
      <c r="A110" s="972"/>
      <c r="B110" s="9">
        <v>107</v>
      </c>
      <c r="C110" s="132" t="s">
        <v>1251</v>
      </c>
      <c r="D110" s="129">
        <v>4</v>
      </c>
      <c r="E110" s="237"/>
      <c r="F110" s="69"/>
    </row>
    <row r="111" spans="1:6" ht="40.5" thickTop="1" thickBot="1">
      <c r="A111" s="972"/>
      <c r="B111" s="9">
        <v>108</v>
      </c>
      <c r="C111" s="132" t="s">
        <v>1252</v>
      </c>
      <c r="D111" s="129">
        <v>4</v>
      </c>
      <c r="E111" s="237"/>
      <c r="F111" s="69"/>
    </row>
    <row r="112" spans="1:6" ht="27" thickTop="1" thickBot="1">
      <c r="A112" s="972"/>
      <c r="B112" s="9">
        <v>109</v>
      </c>
      <c r="C112" s="132" t="s">
        <v>1253</v>
      </c>
      <c r="D112" s="129">
        <v>3</v>
      </c>
      <c r="E112" s="237"/>
      <c r="F112" s="69"/>
    </row>
    <row r="113" spans="1:6" ht="27" thickTop="1" thickBot="1">
      <c r="A113" s="972"/>
      <c r="B113" s="9">
        <v>110</v>
      </c>
      <c r="C113" s="132" t="s">
        <v>1254</v>
      </c>
      <c r="D113" s="129">
        <v>3</v>
      </c>
      <c r="E113" s="237"/>
      <c r="F113" s="69"/>
    </row>
    <row r="114" spans="1:6" ht="27" thickTop="1" thickBot="1">
      <c r="A114" s="972"/>
      <c r="B114" s="9">
        <v>111</v>
      </c>
      <c r="C114" s="132" t="s">
        <v>1255</v>
      </c>
      <c r="D114" s="129">
        <v>4</v>
      </c>
      <c r="E114" s="237"/>
      <c r="F114" s="69"/>
    </row>
    <row r="115" spans="1:6" ht="27" thickTop="1" thickBot="1">
      <c r="A115" s="972"/>
      <c r="B115" s="9">
        <v>112</v>
      </c>
      <c r="C115" s="132" t="s">
        <v>1256</v>
      </c>
      <c r="D115" s="129">
        <v>3</v>
      </c>
      <c r="E115" s="237"/>
      <c r="F115" s="69"/>
    </row>
    <row r="116" spans="1:6" ht="27" thickTop="1" thickBot="1">
      <c r="A116" s="972"/>
      <c r="B116" s="9">
        <v>113</v>
      </c>
      <c r="C116" s="132" t="s">
        <v>1257</v>
      </c>
      <c r="D116" s="95">
        <v>4</v>
      </c>
      <c r="E116" s="237"/>
      <c r="F116" s="69"/>
    </row>
    <row r="117" spans="1:6" ht="25.5" customHeight="1" thickTop="1" thickBot="1">
      <c r="A117" s="972"/>
      <c r="B117" s="9">
        <v>114</v>
      </c>
      <c r="C117" s="132" t="s">
        <v>1258</v>
      </c>
      <c r="D117" s="95">
        <v>2</v>
      </c>
      <c r="E117" s="237"/>
      <c r="F117" s="69"/>
    </row>
    <row r="118" spans="1:6" ht="27" thickTop="1" thickBot="1">
      <c r="A118" s="972"/>
      <c r="B118" s="9">
        <v>115</v>
      </c>
      <c r="C118" s="132" t="s">
        <v>1259</v>
      </c>
      <c r="D118" s="95">
        <v>3</v>
      </c>
      <c r="E118" s="237"/>
      <c r="F118" s="69"/>
    </row>
    <row r="119" spans="1:6" ht="27" thickTop="1" thickBot="1">
      <c r="A119" s="972"/>
      <c r="B119" s="9">
        <v>116</v>
      </c>
      <c r="C119" s="130" t="s">
        <v>1260</v>
      </c>
      <c r="D119" s="95">
        <v>4</v>
      </c>
      <c r="E119" s="237"/>
      <c r="F119" s="69"/>
    </row>
    <row r="120" spans="1:6" ht="27" thickTop="1" thickBot="1">
      <c r="A120" s="972" t="s">
        <v>1278</v>
      </c>
      <c r="B120" s="9">
        <v>117</v>
      </c>
      <c r="C120" s="132" t="s">
        <v>1263</v>
      </c>
      <c r="D120" s="129">
        <v>4</v>
      </c>
      <c r="E120" s="238"/>
      <c r="F120" s="69"/>
    </row>
    <row r="121" spans="1:6" ht="27" thickTop="1" thickBot="1">
      <c r="A121" s="972"/>
      <c r="B121" s="9">
        <v>118</v>
      </c>
      <c r="C121" s="132" t="s">
        <v>1264</v>
      </c>
      <c r="D121" s="129">
        <v>4</v>
      </c>
      <c r="E121" s="238"/>
      <c r="F121" s="69"/>
    </row>
    <row r="122" spans="1:6" ht="27" thickTop="1" thickBot="1">
      <c r="A122" s="972"/>
      <c r="B122" s="9">
        <v>119</v>
      </c>
      <c r="C122" s="132" t="s">
        <v>1265</v>
      </c>
      <c r="D122" s="129">
        <v>4</v>
      </c>
      <c r="E122" s="238"/>
      <c r="F122" s="69"/>
    </row>
    <row r="123" spans="1:6" ht="27" thickTop="1" thickBot="1">
      <c r="A123" s="972"/>
      <c r="B123" s="9">
        <v>120</v>
      </c>
      <c r="C123" s="132" t="s">
        <v>1266</v>
      </c>
      <c r="D123" s="129">
        <v>3</v>
      </c>
      <c r="E123" s="238"/>
      <c r="F123" s="69"/>
    </row>
    <row r="124" spans="1:6" ht="27" thickTop="1" thickBot="1">
      <c r="A124" s="972"/>
      <c r="B124" s="9">
        <v>121</v>
      </c>
      <c r="C124" s="130" t="s">
        <v>1267</v>
      </c>
      <c r="D124" s="129">
        <v>4</v>
      </c>
      <c r="E124" s="238"/>
      <c r="F124" s="69"/>
    </row>
    <row r="125" spans="1:6" ht="27" thickTop="1" thickBot="1">
      <c r="A125" s="972"/>
      <c r="B125" s="9">
        <v>122</v>
      </c>
      <c r="C125" s="132" t="s">
        <v>1268</v>
      </c>
      <c r="D125" s="129">
        <v>3</v>
      </c>
      <c r="E125" s="238"/>
      <c r="F125" s="69"/>
    </row>
    <row r="126" spans="1:6" ht="27" thickTop="1" thickBot="1">
      <c r="A126" s="972"/>
      <c r="B126" s="9">
        <v>123</v>
      </c>
      <c r="C126" s="130" t="s">
        <v>1269</v>
      </c>
      <c r="D126" s="129">
        <v>4</v>
      </c>
      <c r="E126" s="238"/>
      <c r="F126" s="69"/>
    </row>
    <row r="127" spans="1:6" ht="27" thickTop="1" thickBot="1">
      <c r="A127" s="972"/>
      <c r="B127" s="9">
        <v>124</v>
      </c>
      <c r="C127" s="132" t="s">
        <v>1270</v>
      </c>
      <c r="D127" s="129">
        <v>5</v>
      </c>
      <c r="E127" s="238"/>
      <c r="F127" s="69"/>
    </row>
    <row r="128" spans="1:6" ht="27" thickTop="1" thickBot="1">
      <c r="A128" s="972"/>
      <c r="B128" s="9">
        <v>125</v>
      </c>
      <c r="C128" s="132" t="s">
        <v>1271</v>
      </c>
      <c r="D128" s="129">
        <v>4</v>
      </c>
      <c r="E128" s="238"/>
      <c r="F128" s="69"/>
    </row>
    <row r="129" spans="1:6" ht="27" thickTop="1" thickBot="1">
      <c r="A129" s="972"/>
      <c r="B129" s="9">
        <v>126</v>
      </c>
      <c r="C129" s="132" t="s">
        <v>1272</v>
      </c>
      <c r="D129" s="129">
        <v>3</v>
      </c>
      <c r="E129" s="238"/>
      <c r="F129" s="69"/>
    </row>
    <row r="130" spans="1:6" ht="27" thickTop="1" thickBot="1">
      <c r="A130" s="972"/>
      <c r="B130" s="9">
        <v>127</v>
      </c>
      <c r="C130" s="132" t="s">
        <v>1273</v>
      </c>
      <c r="D130" s="129">
        <v>4</v>
      </c>
      <c r="E130" s="238"/>
      <c r="F130" s="69"/>
    </row>
    <row r="131" spans="1:6" ht="27" thickTop="1" thickBot="1">
      <c r="A131" s="972"/>
      <c r="B131" s="9">
        <v>128</v>
      </c>
      <c r="C131" s="130" t="s">
        <v>1274</v>
      </c>
      <c r="D131" s="129">
        <v>3</v>
      </c>
      <c r="E131" s="238"/>
      <c r="F131" s="69"/>
    </row>
    <row r="132" spans="1:6" ht="27" thickTop="1" thickBot="1">
      <c r="A132" s="972"/>
      <c r="B132" s="9">
        <v>129</v>
      </c>
      <c r="C132" s="130" t="s">
        <v>1275</v>
      </c>
      <c r="D132" s="129">
        <v>2</v>
      </c>
      <c r="E132" s="238"/>
      <c r="F132" s="69"/>
    </row>
    <row r="133" spans="1:6" ht="27" thickTop="1" thickBot="1">
      <c r="A133" s="972"/>
      <c r="B133" s="9">
        <v>130</v>
      </c>
      <c r="C133" s="130" t="s">
        <v>1276</v>
      </c>
      <c r="D133" s="129">
        <v>3</v>
      </c>
      <c r="E133" s="238"/>
      <c r="F133" s="69"/>
    </row>
    <row r="134" spans="1:6" ht="27" thickTop="1" thickBot="1">
      <c r="A134" s="972"/>
      <c r="B134" s="9">
        <v>131</v>
      </c>
      <c r="C134" s="132" t="s">
        <v>1736</v>
      </c>
      <c r="D134" s="129">
        <v>3</v>
      </c>
      <c r="E134" s="238"/>
      <c r="F134" s="69"/>
    </row>
    <row r="135" spans="1:6" ht="27" thickTop="1" thickBot="1">
      <c r="A135" s="972"/>
      <c r="B135" s="9">
        <v>132</v>
      </c>
      <c r="C135" s="132" t="s">
        <v>1258</v>
      </c>
      <c r="D135" s="129">
        <v>2</v>
      </c>
      <c r="E135" s="238"/>
      <c r="F135" s="69"/>
    </row>
    <row r="136" spans="1:6" ht="27" thickTop="1" thickBot="1">
      <c r="A136" s="972"/>
      <c r="B136" s="9">
        <v>133</v>
      </c>
      <c r="C136" s="132" t="s">
        <v>1277</v>
      </c>
      <c r="D136" s="129">
        <v>4</v>
      </c>
      <c r="E136" s="238"/>
      <c r="F136" s="69"/>
    </row>
    <row r="137" spans="1:6" ht="27" thickTop="1" thickBot="1">
      <c r="A137" s="972" t="s">
        <v>1307</v>
      </c>
      <c r="B137" s="9">
        <v>134</v>
      </c>
      <c r="C137" s="132" t="s">
        <v>1279</v>
      </c>
      <c r="D137" s="129">
        <v>4</v>
      </c>
      <c r="E137" s="238"/>
      <c r="F137" s="69"/>
    </row>
    <row r="138" spans="1:6" ht="40.5" thickTop="1" thickBot="1">
      <c r="A138" s="972"/>
      <c r="B138" s="9">
        <v>135</v>
      </c>
      <c r="C138" s="132" t="s">
        <v>1280</v>
      </c>
      <c r="D138" s="129">
        <v>4</v>
      </c>
      <c r="E138" s="238"/>
      <c r="F138" s="69"/>
    </row>
    <row r="139" spans="1:6" ht="40.5" thickTop="1" thickBot="1">
      <c r="A139" s="972"/>
      <c r="B139" s="9">
        <v>136</v>
      </c>
      <c r="C139" s="132" t="s">
        <v>1724</v>
      </c>
      <c r="D139" s="129">
        <v>4</v>
      </c>
      <c r="E139" s="238"/>
      <c r="F139" s="69"/>
    </row>
    <row r="140" spans="1:6" ht="27" thickTop="1" thickBot="1">
      <c r="A140" s="972"/>
      <c r="B140" s="9">
        <v>137</v>
      </c>
      <c r="C140" s="132" t="s">
        <v>1281</v>
      </c>
      <c r="D140" s="129">
        <v>3</v>
      </c>
      <c r="E140" s="238"/>
      <c r="F140" s="69"/>
    </row>
    <row r="141" spans="1:6" ht="27" thickTop="1" thickBot="1">
      <c r="A141" s="972"/>
      <c r="B141" s="9">
        <v>138</v>
      </c>
      <c r="C141" s="132" t="s">
        <v>1282</v>
      </c>
      <c r="D141" s="129">
        <v>3</v>
      </c>
      <c r="E141" s="238"/>
      <c r="F141" s="69"/>
    </row>
    <row r="142" spans="1:6" ht="27" thickTop="1" thickBot="1">
      <c r="A142" s="972"/>
      <c r="B142" s="9">
        <v>139</v>
      </c>
      <c r="C142" s="132" t="s">
        <v>1283</v>
      </c>
      <c r="D142" s="129">
        <v>2</v>
      </c>
      <c r="E142" s="238"/>
      <c r="F142" s="69"/>
    </row>
    <row r="143" spans="1:6" ht="27" thickTop="1" thickBot="1">
      <c r="A143" s="972"/>
      <c r="B143" s="9">
        <v>140</v>
      </c>
      <c r="C143" s="132" t="s">
        <v>1284</v>
      </c>
      <c r="D143" s="129">
        <v>2</v>
      </c>
      <c r="E143" s="238"/>
      <c r="F143" s="69"/>
    </row>
    <row r="144" spans="1:6" ht="27" thickTop="1" thickBot="1">
      <c r="A144" s="972"/>
      <c r="B144" s="9">
        <v>141</v>
      </c>
      <c r="C144" s="132" t="s">
        <v>1285</v>
      </c>
      <c r="D144" s="129">
        <v>2</v>
      </c>
      <c r="E144" s="238"/>
      <c r="F144" s="69"/>
    </row>
    <row r="145" spans="1:6" ht="27" thickTop="1" thickBot="1">
      <c r="A145" s="972"/>
      <c r="B145" s="9">
        <v>142</v>
      </c>
      <c r="C145" s="132" t="s">
        <v>1286</v>
      </c>
      <c r="D145" s="129">
        <v>3</v>
      </c>
      <c r="E145" s="238"/>
      <c r="F145" s="69"/>
    </row>
    <row r="146" spans="1:6" ht="27" thickTop="1" thickBot="1">
      <c r="A146" s="972"/>
      <c r="B146" s="9">
        <v>143</v>
      </c>
      <c r="C146" s="132" t="s">
        <v>1287</v>
      </c>
      <c r="D146" s="129">
        <v>3</v>
      </c>
      <c r="E146" s="238"/>
      <c r="F146" s="69"/>
    </row>
    <row r="147" spans="1:6" ht="27" thickTop="1" thickBot="1">
      <c r="A147" s="972"/>
      <c r="B147" s="9">
        <v>144</v>
      </c>
      <c r="C147" s="132" t="s">
        <v>1288</v>
      </c>
      <c r="D147" s="129">
        <v>3</v>
      </c>
      <c r="E147" s="238"/>
      <c r="F147" s="69"/>
    </row>
    <row r="148" spans="1:6" ht="27" thickTop="1" thickBot="1">
      <c r="A148" s="972"/>
      <c r="B148" s="9">
        <v>145</v>
      </c>
      <c r="C148" s="132" t="s">
        <v>1289</v>
      </c>
      <c r="D148" s="129">
        <v>4</v>
      </c>
      <c r="E148" s="238"/>
      <c r="F148" s="69"/>
    </row>
    <row r="149" spans="1:6" ht="27" thickTop="1" thickBot="1">
      <c r="A149" s="972"/>
      <c r="B149" s="9">
        <v>146</v>
      </c>
      <c r="C149" s="132" t="s">
        <v>1290</v>
      </c>
      <c r="D149" s="129">
        <v>3</v>
      </c>
      <c r="E149" s="238"/>
      <c r="F149" s="69"/>
    </row>
    <row r="150" spans="1:6" ht="27" thickTop="1" thickBot="1">
      <c r="A150" s="972"/>
      <c r="B150" s="9">
        <v>147</v>
      </c>
      <c r="C150" s="132" t="s">
        <v>1291</v>
      </c>
      <c r="D150" s="129">
        <v>3</v>
      </c>
      <c r="E150" s="238"/>
      <c r="F150" s="69"/>
    </row>
    <row r="151" spans="1:6" ht="27" thickTop="1" thickBot="1">
      <c r="A151" s="972"/>
      <c r="B151" s="9">
        <v>148</v>
      </c>
      <c r="C151" s="132" t="s">
        <v>1292</v>
      </c>
      <c r="D151" s="129">
        <v>4</v>
      </c>
      <c r="E151" s="238"/>
      <c r="F151" s="69"/>
    </row>
    <row r="152" spans="1:6" ht="27" thickTop="1" thickBot="1">
      <c r="A152" s="972"/>
      <c r="B152" s="9">
        <v>149</v>
      </c>
      <c r="C152" s="132" t="s">
        <v>1293</v>
      </c>
      <c r="D152" s="129">
        <v>3</v>
      </c>
      <c r="E152" s="238"/>
      <c r="F152" s="69"/>
    </row>
    <row r="153" spans="1:6" ht="27" thickTop="1" thickBot="1">
      <c r="A153" s="972"/>
      <c r="B153" s="9">
        <v>150</v>
      </c>
      <c r="C153" s="132" t="s">
        <v>1294</v>
      </c>
      <c r="D153" s="129">
        <v>3</v>
      </c>
      <c r="E153" s="238"/>
      <c r="F153" s="69"/>
    </row>
    <row r="154" spans="1:6" ht="27" thickTop="1" thickBot="1">
      <c r="A154" s="972"/>
      <c r="B154" s="9">
        <v>151</v>
      </c>
      <c r="C154" s="130" t="s">
        <v>1295</v>
      </c>
      <c r="D154" s="129">
        <v>2</v>
      </c>
      <c r="E154" s="238"/>
      <c r="F154" s="69"/>
    </row>
    <row r="155" spans="1:6" ht="27" thickTop="1" thickBot="1">
      <c r="A155" s="972"/>
      <c r="B155" s="9">
        <v>152</v>
      </c>
      <c r="C155" s="132" t="s">
        <v>1296</v>
      </c>
      <c r="D155" s="129">
        <v>1</v>
      </c>
      <c r="E155" s="238"/>
      <c r="F155" s="69"/>
    </row>
    <row r="156" spans="1:6" ht="27" thickTop="1" thickBot="1">
      <c r="A156" s="972"/>
      <c r="B156" s="9">
        <v>153</v>
      </c>
      <c r="C156" s="130" t="s">
        <v>1297</v>
      </c>
      <c r="D156" s="129">
        <v>3</v>
      </c>
      <c r="E156" s="238"/>
      <c r="F156" s="69"/>
    </row>
    <row r="157" spans="1:6" ht="27" thickTop="1" thickBot="1">
      <c r="A157" s="972"/>
      <c r="B157" s="9">
        <v>154</v>
      </c>
      <c r="C157" s="130" t="s">
        <v>1298</v>
      </c>
      <c r="D157" s="129">
        <v>3</v>
      </c>
      <c r="E157" s="238"/>
      <c r="F157" s="69"/>
    </row>
    <row r="158" spans="1:6" ht="27" thickTop="1" thickBot="1">
      <c r="A158" s="972"/>
      <c r="B158" s="9">
        <v>155</v>
      </c>
      <c r="C158" s="132" t="s">
        <v>1299</v>
      </c>
      <c r="D158" s="129">
        <v>3</v>
      </c>
      <c r="E158" s="238"/>
      <c r="F158" s="69"/>
    </row>
    <row r="159" spans="1:6" ht="27" thickTop="1" thickBot="1">
      <c r="A159" s="972"/>
      <c r="B159" s="9">
        <v>156</v>
      </c>
      <c r="C159" s="134" t="s">
        <v>1300</v>
      </c>
      <c r="D159" s="129">
        <v>2</v>
      </c>
      <c r="E159" s="238"/>
      <c r="F159" s="69"/>
    </row>
    <row r="160" spans="1:6" ht="27" thickTop="1" thickBot="1">
      <c r="A160" s="972"/>
      <c r="B160" s="9">
        <v>157</v>
      </c>
      <c r="C160" s="132" t="s">
        <v>1725</v>
      </c>
      <c r="D160" s="129">
        <v>4</v>
      </c>
      <c r="E160" s="238"/>
      <c r="F160" s="69"/>
    </row>
    <row r="161" spans="1:6" ht="27" thickTop="1" thickBot="1">
      <c r="A161" s="972"/>
      <c r="B161" s="9">
        <v>158</v>
      </c>
      <c r="C161" s="132" t="s">
        <v>1301</v>
      </c>
      <c r="D161" s="129">
        <v>4</v>
      </c>
      <c r="E161" s="238"/>
      <c r="F161" s="69"/>
    </row>
    <row r="162" spans="1:6" ht="27" thickTop="1" thickBot="1">
      <c r="A162" s="972"/>
      <c r="B162" s="9">
        <v>159</v>
      </c>
      <c r="C162" s="132" t="s">
        <v>1302</v>
      </c>
      <c r="D162" s="129">
        <v>3</v>
      </c>
      <c r="E162" s="238"/>
      <c r="F162" s="69"/>
    </row>
    <row r="163" spans="1:6" ht="27" thickTop="1" thickBot="1">
      <c r="A163" s="972"/>
      <c r="B163" s="9">
        <v>160</v>
      </c>
      <c r="C163" s="132" t="s">
        <v>1303</v>
      </c>
      <c r="D163" s="129">
        <v>3</v>
      </c>
      <c r="E163" s="238"/>
      <c r="F163" s="69"/>
    </row>
    <row r="164" spans="1:6" ht="27" thickTop="1" thickBot="1">
      <c r="A164" s="972"/>
      <c r="B164" s="9">
        <v>161</v>
      </c>
      <c r="C164" s="132" t="s">
        <v>1726</v>
      </c>
      <c r="D164" s="129">
        <v>4</v>
      </c>
      <c r="E164" s="238"/>
      <c r="F164" s="69"/>
    </row>
    <row r="165" spans="1:6" ht="27" thickTop="1" thickBot="1">
      <c r="A165" s="972"/>
      <c r="B165" s="9">
        <v>162</v>
      </c>
      <c r="C165" s="130" t="s">
        <v>1304</v>
      </c>
      <c r="D165" s="129">
        <v>4</v>
      </c>
      <c r="E165" s="238"/>
      <c r="F165" s="69"/>
    </row>
    <row r="166" spans="1:6" ht="27" thickTop="1" thickBot="1">
      <c r="A166" s="972"/>
      <c r="B166" s="9">
        <v>163</v>
      </c>
      <c r="C166" s="132" t="s">
        <v>1305</v>
      </c>
      <c r="D166" s="129">
        <v>4</v>
      </c>
      <c r="E166" s="238"/>
      <c r="F166" s="69"/>
    </row>
    <row r="167" spans="1:6" ht="27" thickTop="1" thickBot="1">
      <c r="A167" s="972"/>
      <c r="B167" s="9">
        <v>164</v>
      </c>
      <c r="C167" s="132" t="s">
        <v>1727</v>
      </c>
      <c r="D167" s="129">
        <v>4</v>
      </c>
      <c r="E167" s="238"/>
      <c r="F167" s="69"/>
    </row>
    <row r="168" spans="1:6" ht="27" thickTop="1" thickBot="1">
      <c r="A168" s="972"/>
      <c r="B168" s="9">
        <v>165</v>
      </c>
      <c r="C168" s="130" t="s">
        <v>1306</v>
      </c>
      <c r="D168" s="129">
        <v>3</v>
      </c>
      <c r="E168" s="238"/>
      <c r="F168" s="69"/>
    </row>
    <row r="169" spans="1:6" ht="40.5" thickTop="1" thickBot="1">
      <c r="A169" s="972" t="s">
        <v>1402</v>
      </c>
      <c r="B169" s="9">
        <v>166</v>
      </c>
      <c r="C169" s="130" t="s">
        <v>1728</v>
      </c>
      <c r="D169" s="129">
        <v>4</v>
      </c>
      <c r="E169" s="237"/>
      <c r="F169" s="69"/>
    </row>
    <row r="170" spans="1:6" ht="40.5" thickTop="1" thickBot="1">
      <c r="A170" s="972"/>
      <c r="B170" s="9">
        <v>167</v>
      </c>
      <c r="C170" s="132" t="s">
        <v>1729</v>
      </c>
      <c r="D170" s="129">
        <v>4</v>
      </c>
      <c r="E170" s="237"/>
      <c r="F170" s="69"/>
    </row>
    <row r="171" spans="1:6" ht="27" thickTop="1" thickBot="1">
      <c r="A171" s="972"/>
      <c r="B171" s="9">
        <v>168</v>
      </c>
      <c r="C171" s="132" t="s">
        <v>1308</v>
      </c>
      <c r="D171" s="129">
        <v>3</v>
      </c>
      <c r="E171" s="237"/>
      <c r="F171" s="69"/>
    </row>
    <row r="172" spans="1:6" ht="27" thickTop="1" thickBot="1">
      <c r="A172" s="972"/>
      <c r="B172" s="9">
        <v>169</v>
      </c>
      <c r="C172" s="132" t="s">
        <v>1309</v>
      </c>
      <c r="D172" s="129">
        <v>4</v>
      </c>
      <c r="E172" s="237"/>
      <c r="F172" s="69"/>
    </row>
    <row r="173" spans="1:6" ht="40.5" thickTop="1" thickBot="1">
      <c r="A173" s="972"/>
      <c r="B173" s="9">
        <v>170</v>
      </c>
      <c r="C173" s="132" t="s">
        <v>1310</v>
      </c>
      <c r="D173" s="129">
        <v>4</v>
      </c>
      <c r="E173" s="237"/>
      <c r="F173" s="69"/>
    </row>
    <row r="174" spans="1:6" ht="27" thickTop="1" thickBot="1">
      <c r="A174" s="972"/>
      <c r="B174" s="9">
        <v>171</v>
      </c>
      <c r="C174" s="132" t="s">
        <v>1311</v>
      </c>
      <c r="D174" s="129">
        <v>3</v>
      </c>
      <c r="E174" s="237"/>
      <c r="F174" s="69"/>
    </row>
    <row r="175" spans="1:6" ht="27" thickTop="1" thickBot="1">
      <c r="A175" s="972"/>
      <c r="B175" s="9">
        <v>172</v>
      </c>
      <c r="C175" s="133" t="s">
        <v>1312</v>
      </c>
      <c r="D175" s="129">
        <v>3</v>
      </c>
      <c r="E175" s="237"/>
      <c r="F175" s="69"/>
    </row>
    <row r="176" spans="1:6" ht="27" thickTop="1" thickBot="1">
      <c r="A176" s="972"/>
      <c r="B176" s="9">
        <v>173</v>
      </c>
      <c r="C176" s="132" t="s">
        <v>1313</v>
      </c>
      <c r="D176" s="129">
        <v>3</v>
      </c>
      <c r="E176" s="237"/>
      <c r="F176" s="69"/>
    </row>
    <row r="177" spans="1:6" ht="27" thickTop="1" thickBot="1">
      <c r="A177" s="972"/>
      <c r="B177" s="9">
        <v>174</v>
      </c>
      <c r="C177" s="132" t="s">
        <v>1314</v>
      </c>
      <c r="D177" s="129">
        <v>2</v>
      </c>
      <c r="E177" s="237"/>
      <c r="F177" s="69"/>
    </row>
    <row r="178" spans="1:6" ht="27" thickTop="1" thickBot="1">
      <c r="A178" s="972"/>
      <c r="B178" s="9">
        <v>175</v>
      </c>
      <c r="C178" s="132" t="s">
        <v>1315</v>
      </c>
      <c r="D178" s="129">
        <v>2</v>
      </c>
      <c r="E178" s="237"/>
      <c r="F178" s="69"/>
    </row>
    <row r="179" spans="1:6" ht="40.5" thickTop="1" thickBot="1">
      <c r="A179" s="972"/>
      <c r="B179" s="9">
        <v>176</v>
      </c>
      <c r="C179" s="132" t="s">
        <v>1316</v>
      </c>
      <c r="D179" s="129">
        <v>4</v>
      </c>
      <c r="E179" s="237"/>
      <c r="F179" s="69"/>
    </row>
    <row r="180" spans="1:6" ht="27" thickTop="1" thickBot="1">
      <c r="A180" s="972"/>
      <c r="B180" s="9">
        <v>177</v>
      </c>
      <c r="C180" s="130" t="s">
        <v>1229</v>
      </c>
      <c r="D180" s="129">
        <v>2</v>
      </c>
      <c r="E180" s="237"/>
      <c r="F180" s="69"/>
    </row>
    <row r="181" spans="1:6" ht="27" thickTop="1" thickBot="1">
      <c r="A181" s="972"/>
      <c r="B181" s="9">
        <v>178</v>
      </c>
      <c r="C181" s="132" t="s">
        <v>1317</v>
      </c>
      <c r="D181" s="129">
        <v>3</v>
      </c>
      <c r="E181" s="237"/>
      <c r="F181" s="69"/>
    </row>
    <row r="182" spans="1:6" ht="27" thickTop="1" thickBot="1">
      <c r="A182" s="972"/>
      <c r="B182" s="9">
        <v>179</v>
      </c>
      <c r="C182" s="130" t="s">
        <v>1318</v>
      </c>
      <c r="D182" s="129">
        <v>4</v>
      </c>
      <c r="E182" s="237"/>
      <c r="F182" s="69"/>
    </row>
    <row r="183" spans="1:6" ht="40.5" thickTop="1" thickBot="1">
      <c r="A183" s="972"/>
      <c r="B183" s="9">
        <v>180</v>
      </c>
      <c r="C183" s="132" t="s">
        <v>1319</v>
      </c>
      <c r="D183" s="129">
        <v>4</v>
      </c>
      <c r="E183" s="237"/>
      <c r="F183" s="69"/>
    </row>
    <row r="184" spans="1:6" ht="27" thickTop="1" thickBot="1">
      <c r="A184" s="972"/>
      <c r="B184" s="9">
        <v>181</v>
      </c>
      <c r="C184" s="130" t="s">
        <v>1320</v>
      </c>
      <c r="D184" s="129">
        <v>3</v>
      </c>
      <c r="E184" s="237"/>
      <c r="F184" s="69"/>
    </row>
    <row r="185" spans="1:6" ht="27" thickTop="1" thickBot="1">
      <c r="A185" s="972"/>
      <c r="B185" s="9">
        <v>182</v>
      </c>
      <c r="C185" s="130" t="s">
        <v>1321</v>
      </c>
      <c r="D185" s="129">
        <v>3</v>
      </c>
      <c r="E185" s="237"/>
      <c r="F185" s="69"/>
    </row>
    <row r="186" spans="1:6" ht="27" thickTop="1" thickBot="1">
      <c r="A186" s="972"/>
      <c r="B186" s="9">
        <v>183</v>
      </c>
      <c r="C186" s="133" t="s">
        <v>1322</v>
      </c>
      <c r="D186" s="129">
        <v>2</v>
      </c>
      <c r="E186" s="237"/>
      <c r="F186" s="69"/>
    </row>
    <row r="187" spans="1:6" ht="27" thickTop="1" thickBot="1">
      <c r="A187" s="972"/>
      <c r="B187" s="9">
        <v>184</v>
      </c>
      <c r="C187" s="132" t="s">
        <v>1323</v>
      </c>
      <c r="D187" s="129">
        <v>2</v>
      </c>
      <c r="E187" s="237"/>
      <c r="F187" s="69"/>
    </row>
    <row r="188" spans="1:6" ht="27" thickTop="1" thickBot="1">
      <c r="A188" s="972"/>
      <c r="B188" s="9">
        <v>185</v>
      </c>
      <c r="C188" s="133" t="s">
        <v>1324</v>
      </c>
      <c r="D188" s="129">
        <v>2</v>
      </c>
      <c r="E188" s="237"/>
      <c r="F188" s="69"/>
    </row>
    <row r="189" spans="1:6" ht="27" thickTop="1" thickBot="1">
      <c r="A189" s="972"/>
      <c r="B189" s="9">
        <v>186</v>
      </c>
      <c r="C189" s="132" t="s">
        <v>1325</v>
      </c>
      <c r="D189" s="129">
        <v>3</v>
      </c>
      <c r="E189" s="237"/>
      <c r="F189" s="69"/>
    </row>
    <row r="190" spans="1:6" ht="27" thickTop="1" thickBot="1">
      <c r="A190" s="972"/>
      <c r="B190" s="9">
        <v>187</v>
      </c>
      <c r="C190" s="132" t="s">
        <v>1326</v>
      </c>
      <c r="D190" s="129">
        <v>4</v>
      </c>
      <c r="E190" s="237"/>
      <c r="F190" s="69"/>
    </row>
    <row r="191" spans="1:6" ht="27" thickTop="1" thickBot="1">
      <c r="A191" s="972"/>
      <c r="B191" s="9">
        <v>188</v>
      </c>
      <c r="C191" s="133" t="s">
        <v>1327</v>
      </c>
      <c r="D191" s="129">
        <v>3</v>
      </c>
      <c r="E191" s="237"/>
      <c r="F191" s="69"/>
    </row>
    <row r="192" spans="1:6" ht="40.5" thickTop="1" thickBot="1">
      <c r="A192" s="972"/>
      <c r="B192" s="9">
        <v>189</v>
      </c>
      <c r="C192" s="130" t="s">
        <v>1328</v>
      </c>
      <c r="D192" s="129">
        <v>3</v>
      </c>
      <c r="E192" s="237"/>
      <c r="F192" s="90"/>
    </row>
    <row r="193" spans="1:6" ht="27" thickTop="1" thickBot="1">
      <c r="A193" s="972"/>
      <c r="B193" s="9">
        <v>190</v>
      </c>
      <c r="C193" s="129" t="s">
        <v>1329</v>
      </c>
      <c r="D193" s="129">
        <v>4</v>
      </c>
      <c r="E193" s="237"/>
      <c r="F193" s="90"/>
    </row>
    <row r="194" spans="1:6" ht="40.5" thickTop="1" thickBot="1">
      <c r="A194" s="972" t="s">
        <v>910</v>
      </c>
      <c r="B194" s="9">
        <v>191</v>
      </c>
      <c r="C194" s="130" t="s">
        <v>1330</v>
      </c>
      <c r="D194" s="129">
        <v>5</v>
      </c>
      <c r="E194" s="237"/>
      <c r="F194" s="90"/>
    </row>
    <row r="195" spans="1:6" ht="40.5" thickTop="1" thickBot="1">
      <c r="A195" s="972"/>
      <c r="B195" s="9">
        <v>192</v>
      </c>
      <c r="C195" s="130" t="s">
        <v>1331</v>
      </c>
      <c r="D195" s="129">
        <v>4</v>
      </c>
      <c r="E195" s="237"/>
      <c r="F195" s="90"/>
    </row>
    <row r="196" spans="1:6" ht="40.5" thickTop="1" thickBot="1">
      <c r="A196" s="972"/>
      <c r="B196" s="9">
        <v>193</v>
      </c>
      <c r="C196" s="130" t="s">
        <v>1332</v>
      </c>
      <c r="D196" s="129">
        <v>4</v>
      </c>
      <c r="E196" s="237"/>
      <c r="F196" s="90"/>
    </row>
    <row r="197" spans="1:6" ht="27" thickTop="1" thickBot="1">
      <c r="A197" s="972"/>
      <c r="B197" s="9">
        <v>194</v>
      </c>
      <c r="C197" s="130" t="s">
        <v>1333</v>
      </c>
      <c r="D197" s="129">
        <v>3</v>
      </c>
      <c r="E197" s="237"/>
      <c r="F197" s="90"/>
    </row>
    <row r="198" spans="1:6" ht="27" thickTop="1" thickBot="1">
      <c r="A198" s="972"/>
      <c r="B198" s="9">
        <v>195</v>
      </c>
      <c r="C198" s="130" t="s">
        <v>1334</v>
      </c>
      <c r="D198" s="129">
        <v>4</v>
      </c>
      <c r="E198" s="237"/>
      <c r="F198" s="90"/>
    </row>
    <row r="199" spans="1:6" ht="27" thickTop="1" thickBot="1">
      <c r="A199" s="972"/>
      <c r="B199" s="9">
        <v>196</v>
      </c>
      <c r="C199" s="130" t="s">
        <v>1335</v>
      </c>
      <c r="D199" s="129">
        <v>4</v>
      </c>
      <c r="E199" s="237"/>
      <c r="F199" s="90"/>
    </row>
    <row r="200" spans="1:6" ht="27" thickTop="1" thickBot="1">
      <c r="A200" s="972"/>
      <c r="B200" s="9">
        <v>197</v>
      </c>
      <c r="C200" s="130" t="s">
        <v>1336</v>
      </c>
      <c r="D200" s="129">
        <v>4</v>
      </c>
      <c r="E200" s="237"/>
      <c r="F200" s="90"/>
    </row>
    <row r="201" spans="1:6" ht="27" thickTop="1" thickBot="1">
      <c r="A201" s="972"/>
      <c r="B201" s="9">
        <v>198</v>
      </c>
      <c r="C201" s="130" t="s">
        <v>1337</v>
      </c>
      <c r="D201" s="129">
        <v>3</v>
      </c>
      <c r="E201" s="237"/>
      <c r="F201" s="90"/>
    </row>
    <row r="202" spans="1:6" ht="27" thickTop="1" thickBot="1">
      <c r="A202" s="972"/>
      <c r="B202" s="9">
        <v>199</v>
      </c>
      <c r="C202" s="130" t="s">
        <v>1338</v>
      </c>
      <c r="D202" s="129">
        <v>3</v>
      </c>
      <c r="E202" s="237"/>
      <c r="F202" s="90"/>
    </row>
    <row r="203" spans="1:6" ht="40.5" thickTop="1" thickBot="1">
      <c r="A203" s="972"/>
      <c r="B203" s="9">
        <v>200</v>
      </c>
      <c r="C203" s="130" t="s">
        <v>1339</v>
      </c>
      <c r="D203" s="129">
        <v>4</v>
      </c>
      <c r="E203" s="237"/>
      <c r="F203" s="90"/>
    </row>
    <row r="204" spans="1:6" ht="27" thickTop="1" thickBot="1">
      <c r="A204" s="972"/>
      <c r="B204" s="9">
        <v>201</v>
      </c>
      <c r="C204" s="130" t="s">
        <v>1340</v>
      </c>
      <c r="D204" s="129">
        <v>3</v>
      </c>
      <c r="E204" s="237"/>
      <c r="F204" s="90"/>
    </row>
    <row r="205" spans="1:6" ht="27" thickTop="1" thickBot="1">
      <c r="A205" s="972"/>
      <c r="B205" s="9">
        <v>202</v>
      </c>
      <c r="C205" s="130" t="s">
        <v>1341</v>
      </c>
      <c r="D205" s="129">
        <v>3</v>
      </c>
      <c r="E205" s="237"/>
      <c r="F205" s="90"/>
    </row>
    <row r="206" spans="1:6" ht="27" thickTop="1" thickBot="1">
      <c r="A206" s="972" t="s">
        <v>1401</v>
      </c>
      <c r="B206" s="9">
        <v>203</v>
      </c>
      <c r="C206" s="130" t="s">
        <v>1342</v>
      </c>
      <c r="D206" s="129">
        <v>4</v>
      </c>
      <c r="E206" s="237"/>
      <c r="F206" s="90"/>
    </row>
    <row r="207" spans="1:6" ht="27" thickTop="1" thickBot="1">
      <c r="A207" s="972"/>
      <c r="B207" s="9">
        <v>204</v>
      </c>
      <c r="C207" s="130" t="s">
        <v>1343</v>
      </c>
      <c r="D207" s="129">
        <v>4</v>
      </c>
      <c r="E207" s="237"/>
      <c r="F207" s="90"/>
    </row>
    <row r="208" spans="1:6" ht="27" thickTop="1" thickBot="1">
      <c r="A208" s="972"/>
      <c r="B208" s="9">
        <v>205</v>
      </c>
      <c r="C208" s="130" t="s">
        <v>1344</v>
      </c>
      <c r="D208" s="129">
        <v>4</v>
      </c>
      <c r="E208" s="237"/>
      <c r="F208" s="90"/>
    </row>
    <row r="209" spans="1:6" ht="27" thickTop="1" thickBot="1">
      <c r="A209" s="972"/>
      <c r="B209" s="9">
        <v>206</v>
      </c>
      <c r="C209" s="130" t="s">
        <v>1345</v>
      </c>
      <c r="D209" s="129">
        <v>3</v>
      </c>
      <c r="E209" s="237"/>
      <c r="F209" s="90"/>
    </row>
    <row r="210" spans="1:6" ht="27" thickTop="1" thickBot="1">
      <c r="A210" s="972"/>
      <c r="B210" s="9">
        <v>207</v>
      </c>
      <c r="C210" s="130" t="s">
        <v>1346</v>
      </c>
      <c r="D210" s="129">
        <v>4</v>
      </c>
      <c r="E210" s="237"/>
      <c r="F210" s="90"/>
    </row>
    <row r="211" spans="1:6" ht="27" thickTop="1" thickBot="1">
      <c r="A211" s="972"/>
      <c r="B211" s="9">
        <v>208</v>
      </c>
      <c r="C211" s="130" t="s">
        <v>1347</v>
      </c>
      <c r="D211" s="129">
        <v>4</v>
      </c>
      <c r="E211" s="237"/>
      <c r="F211" s="90"/>
    </row>
    <row r="212" spans="1:6" ht="27" thickTop="1" thickBot="1">
      <c r="A212" s="972"/>
      <c r="B212" s="9">
        <v>209</v>
      </c>
      <c r="C212" s="130" t="s">
        <v>1348</v>
      </c>
      <c r="D212" s="129">
        <v>3</v>
      </c>
      <c r="E212" s="237"/>
      <c r="F212" s="90"/>
    </row>
    <row r="213" spans="1:6" ht="27" thickTop="1" thickBot="1">
      <c r="A213" s="972"/>
      <c r="B213" s="9">
        <v>210</v>
      </c>
      <c r="C213" s="130" t="s">
        <v>1349</v>
      </c>
      <c r="D213" s="129">
        <v>3</v>
      </c>
      <c r="E213" s="237"/>
      <c r="F213" s="90"/>
    </row>
    <row r="214" spans="1:6" ht="27" thickTop="1" thickBot="1">
      <c r="A214" s="972"/>
      <c r="B214" s="9">
        <v>211</v>
      </c>
      <c r="C214" s="130" t="s">
        <v>1350</v>
      </c>
      <c r="D214" s="129">
        <v>4</v>
      </c>
      <c r="E214" s="237"/>
      <c r="F214" s="90"/>
    </row>
    <row r="215" spans="1:6" ht="27" thickTop="1" thickBot="1">
      <c r="A215" s="972"/>
      <c r="B215" s="9">
        <v>212</v>
      </c>
      <c r="C215" s="130" t="s">
        <v>1351</v>
      </c>
      <c r="D215" s="129">
        <v>4</v>
      </c>
      <c r="E215" s="237"/>
      <c r="F215" s="90"/>
    </row>
    <row r="216" spans="1:6" ht="27" thickTop="1" thickBot="1">
      <c r="A216" s="972"/>
      <c r="B216" s="9">
        <v>213</v>
      </c>
      <c r="C216" s="130" t="s">
        <v>1352</v>
      </c>
      <c r="D216" s="129">
        <v>3</v>
      </c>
      <c r="E216" s="237"/>
      <c r="F216" s="69"/>
    </row>
    <row r="217" spans="1:6" ht="27" thickTop="1" thickBot="1">
      <c r="A217" s="972"/>
      <c r="B217" s="9">
        <v>214</v>
      </c>
      <c r="C217" s="130" t="s">
        <v>1353</v>
      </c>
      <c r="D217" s="129">
        <v>3</v>
      </c>
      <c r="E217" s="237"/>
      <c r="F217" s="69"/>
    </row>
    <row r="218" spans="1:6" ht="27" thickTop="1" thickBot="1">
      <c r="A218" s="972"/>
      <c r="B218" s="9">
        <v>215</v>
      </c>
      <c r="C218" s="130" t="s">
        <v>1354</v>
      </c>
      <c r="D218" s="129">
        <v>3</v>
      </c>
      <c r="E218" s="237"/>
      <c r="F218" s="69"/>
    </row>
    <row r="219" spans="1:6" ht="27" thickTop="1" thickBot="1">
      <c r="A219" s="972"/>
      <c r="B219" s="9">
        <v>216</v>
      </c>
      <c r="C219" s="130" t="s">
        <v>1355</v>
      </c>
      <c r="D219" s="129">
        <v>3</v>
      </c>
      <c r="E219" s="237"/>
      <c r="F219" s="69"/>
    </row>
    <row r="220" spans="1:6" ht="27" thickTop="1" thickBot="1">
      <c r="A220" s="972"/>
      <c r="B220" s="9">
        <v>217</v>
      </c>
      <c r="C220" s="130" t="s">
        <v>1356</v>
      </c>
      <c r="D220" s="129">
        <v>3</v>
      </c>
      <c r="E220" s="237"/>
      <c r="F220" s="90"/>
    </row>
    <row r="221" spans="1:6" ht="27" thickTop="1" thickBot="1">
      <c r="A221" s="972"/>
      <c r="B221" s="9">
        <v>218</v>
      </c>
      <c r="C221" s="130" t="s">
        <v>1357</v>
      </c>
      <c r="D221" s="129">
        <v>3</v>
      </c>
      <c r="E221" s="237"/>
      <c r="F221" s="90"/>
    </row>
    <row r="222" spans="1:6" ht="27" thickTop="1" thickBot="1">
      <c r="A222" s="972"/>
      <c r="B222" s="9">
        <v>219</v>
      </c>
      <c r="C222" s="130" t="s">
        <v>1358</v>
      </c>
      <c r="D222" s="129">
        <v>3</v>
      </c>
      <c r="E222" s="237"/>
      <c r="F222" s="90"/>
    </row>
    <row r="223" spans="1:6" ht="27" thickTop="1" thickBot="1">
      <c r="A223" s="972"/>
      <c r="B223" s="9">
        <v>220</v>
      </c>
      <c r="C223" s="130" t="s">
        <v>1359</v>
      </c>
      <c r="D223" s="129">
        <v>3</v>
      </c>
      <c r="E223" s="237"/>
      <c r="F223" s="90"/>
    </row>
    <row r="224" spans="1:6" ht="27" thickTop="1" thickBot="1">
      <c r="A224" s="972"/>
      <c r="B224" s="9">
        <v>221</v>
      </c>
      <c r="C224" s="130" t="s">
        <v>1360</v>
      </c>
      <c r="D224" s="129">
        <v>3</v>
      </c>
      <c r="E224" s="237"/>
      <c r="F224" s="90"/>
    </row>
    <row r="225" spans="1:6" ht="27" thickTop="1" thickBot="1">
      <c r="A225" s="972"/>
      <c r="B225" s="9">
        <v>222</v>
      </c>
      <c r="C225" s="130" t="s">
        <v>1361</v>
      </c>
      <c r="D225" s="129">
        <v>3</v>
      </c>
      <c r="E225" s="237"/>
      <c r="F225" s="90"/>
    </row>
    <row r="226" spans="1:6" ht="27" thickTop="1" thickBot="1">
      <c r="A226" s="972"/>
      <c r="B226" s="9">
        <v>223</v>
      </c>
      <c r="C226" s="130" t="s">
        <v>1362</v>
      </c>
      <c r="D226" s="129">
        <v>3</v>
      </c>
      <c r="E226" s="237"/>
      <c r="F226" s="90"/>
    </row>
    <row r="227" spans="1:6" ht="27" thickTop="1" thickBot="1">
      <c r="A227" s="972"/>
      <c r="B227" s="9">
        <v>224</v>
      </c>
      <c r="C227" s="130" t="s">
        <v>1363</v>
      </c>
      <c r="D227" s="129">
        <v>4</v>
      </c>
      <c r="E227" s="237"/>
      <c r="F227" s="90"/>
    </row>
    <row r="228" spans="1:6" ht="27" thickTop="1" thickBot="1">
      <c r="A228" s="972"/>
      <c r="B228" s="9">
        <v>225</v>
      </c>
      <c r="C228" s="130" t="s">
        <v>1364</v>
      </c>
      <c r="D228" s="129">
        <v>3</v>
      </c>
      <c r="E228" s="237"/>
      <c r="F228" s="90"/>
    </row>
    <row r="229" spans="1:6" ht="27" thickTop="1" thickBot="1">
      <c r="A229" s="972"/>
      <c r="B229" s="9">
        <v>226</v>
      </c>
      <c r="C229" s="130" t="s">
        <v>1365</v>
      </c>
      <c r="D229" s="129">
        <v>3</v>
      </c>
      <c r="E229" s="237"/>
      <c r="F229" s="90"/>
    </row>
    <row r="230" spans="1:6" ht="25.5" customHeight="1" thickTop="1" thickBot="1">
      <c r="A230" s="973" t="s">
        <v>1400</v>
      </c>
      <c r="B230" s="9">
        <v>227</v>
      </c>
      <c r="C230" s="130" t="s">
        <v>1366</v>
      </c>
      <c r="D230" s="129">
        <v>5</v>
      </c>
      <c r="E230" s="237"/>
      <c r="F230" s="90"/>
    </row>
    <row r="231" spans="1:6" ht="27" thickTop="1" thickBot="1">
      <c r="A231" s="973"/>
      <c r="B231" s="9">
        <v>228</v>
      </c>
      <c r="C231" s="130" t="s">
        <v>1367</v>
      </c>
      <c r="D231" s="129">
        <v>4</v>
      </c>
      <c r="E231" s="237"/>
      <c r="F231" s="90"/>
    </row>
    <row r="232" spans="1:6" ht="27" thickTop="1" thickBot="1">
      <c r="A232" s="973"/>
      <c r="B232" s="9">
        <v>229</v>
      </c>
      <c r="C232" s="130" t="s">
        <v>1368</v>
      </c>
      <c r="D232" s="129">
        <v>5</v>
      </c>
      <c r="E232" s="237"/>
      <c r="F232" s="90"/>
    </row>
    <row r="233" spans="1:6" ht="27" thickTop="1" thickBot="1">
      <c r="A233" s="973"/>
      <c r="B233" s="9">
        <v>230</v>
      </c>
      <c r="C233" s="130" t="s">
        <v>1369</v>
      </c>
      <c r="D233" s="129">
        <v>5</v>
      </c>
      <c r="E233" s="237"/>
      <c r="F233" s="90"/>
    </row>
    <row r="234" spans="1:6" ht="27" thickTop="1" thickBot="1">
      <c r="A234" s="973"/>
      <c r="B234" s="9">
        <v>231</v>
      </c>
      <c r="C234" s="130" t="s">
        <v>1370</v>
      </c>
      <c r="D234" s="129">
        <v>5</v>
      </c>
      <c r="E234" s="237"/>
      <c r="F234" s="90"/>
    </row>
    <row r="235" spans="1:6" ht="27" thickTop="1" thickBot="1">
      <c r="A235" s="973"/>
      <c r="B235" s="9">
        <v>232</v>
      </c>
      <c r="C235" s="130" t="s">
        <v>1371</v>
      </c>
      <c r="D235" s="129">
        <v>4</v>
      </c>
      <c r="E235" s="237"/>
      <c r="F235" s="90"/>
    </row>
    <row r="236" spans="1:6" ht="27" thickTop="1" thickBot="1">
      <c r="A236" s="973"/>
      <c r="B236" s="9">
        <v>233</v>
      </c>
      <c r="C236" s="130" t="s">
        <v>1372</v>
      </c>
      <c r="D236" s="129">
        <v>4</v>
      </c>
      <c r="E236" s="237"/>
      <c r="F236" s="90"/>
    </row>
    <row r="237" spans="1:6" ht="27" thickTop="1" thickBot="1">
      <c r="A237" s="973"/>
      <c r="B237" s="9">
        <v>234</v>
      </c>
      <c r="C237" s="130" t="s">
        <v>1364</v>
      </c>
      <c r="D237" s="129">
        <v>3</v>
      </c>
      <c r="E237" s="237"/>
      <c r="F237" s="90"/>
    </row>
    <row r="238" spans="1:6" ht="27" thickTop="1" thickBot="1">
      <c r="A238" s="973"/>
      <c r="B238" s="9">
        <v>235</v>
      </c>
      <c r="C238" s="130" t="s">
        <v>1373</v>
      </c>
      <c r="D238" s="129">
        <v>3</v>
      </c>
      <c r="E238" s="237"/>
      <c r="F238" s="90"/>
    </row>
    <row r="239" spans="1:6" ht="27" thickTop="1" thickBot="1">
      <c r="A239" s="973"/>
      <c r="B239" s="9">
        <v>236</v>
      </c>
      <c r="C239" s="130" t="s">
        <v>1374</v>
      </c>
      <c r="D239" s="129">
        <v>3</v>
      </c>
      <c r="E239" s="237"/>
      <c r="F239" s="90"/>
    </row>
    <row r="240" spans="1:6" ht="27" thickTop="1" thickBot="1">
      <c r="A240" s="973"/>
      <c r="B240" s="9">
        <v>237</v>
      </c>
      <c r="C240" s="130" t="s">
        <v>1375</v>
      </c>
      <c r="D240" s="129">
        <v>5</v>
      </c>
      <c r="E240" s="237"/>
      <c r="F240" s="69"/>
    </row>
    <row r="241" spans="1:6" ht="27" thickTop="1" thickBot="1">
      <c r="A241" s="973"/>
      <c r="B241" s="9">
        <v>238</v>
      </c>
      <c r="C241" s="130" t="s">
        <v>1376</v>
      </c>
      <c r="D241" s="129">
        <v>4</v>
      </c>
      <c r="E241" s="237"/>
      <c r="F241" s="69"/>
    </row>
    <row r="242" spans="1:6" ht="27" thickTop="1" thickBot="1">
      <c r="A242" s="973"/>
      <c r="B242" s="9">
        <v>239</v>
      </c>
      <c r="C242" s="130" t="s">
        <v>1377</v>
      </c>
      <c r="D242" s="129">
        <v>4</v>
      </c>
      <c r="E242" s="237"/>
      <c r="F242" s="69"/>
    </row>
    <row r="243" spans="1:6" ht="27" thickTop="1" thickBot="1">
      <c r="A243" s="973"/>
      <c r="B243" s="9">
        <v>240</v>
      </c>
      <c r="C243" s="130" t="s">
        <v>1378</v>
      </c>
      <c r="D243" s="129">
        <v>4</v>
      </c>
      <c r="E243" s="237"/>
      <c r="F243" s="69"/>
    </row>
    <row r="244" spans="1:6" ht="27" thickTop="1" thickBot="1">
      <c r="A244" s="973"/>
      <c r="B244" s="9">
        <v>241</v>
      </c>
      <c r="C244" s="130" t="s">
        <v>1379</v>
      </c>
      <c r="D244" s="129">
        <v>5</v>
      </c>
      <c r="E244" s="237"/>
      <c r="F244" s="90"/>
    </row>
    <row r="245" spans="1:6" ht="27" thickTop="1" thickBot="1">
      <c r="A245" s="973"/>
      <c r="B245" s="9">
        <v>242</v>
      </c>
      <c r="C245" s="130" t="s">
        <v>1380</v>
      </c>
      <c r="D245" s="129">
        <v>4</v>
      </c>
      <c r="E245" s="237"/>
      <c r="F245" s="90"/>
    </row>
    <row r="246" spans="1:6" ht="27" thickTop="1" thickBot="1">
      <c r="A246" s="973"/>
      <c r="B246" s="9">
        <v>243</v>
      </c>
      <c r="C246" s="130" t="s">
        <v>1381</v>
      </c>
      <c r="D246" s="129">
        <v>4</v>
      </c>
      <c r="E246" s="237"/>
      <c r="F246" s="90"/>
    </row>
    <row r="247" spans="1:6" ht="27" thickTop="1" thickBot="1">
      <c r="A247" s="973"/>
      <c r="B247" s="9">
        <v>244</v>
      </c>
      <c r="C247" s="130" t="s">
        <v>1382</v>
      </c>
      <c r="D247" s="129">
        <v>4</v>
      </c>
      <c r="E247" s="237"/>
      <c r="F247" s="90"/>
    </row>
    <row r="248" spans="1:6" ht="27" thickTop="1" thickBot="1">
      <c r="A248" s="973"/>
      <c r="B248" s="9">
        <v>245</v>
      </c>
      <c r="C248" s="130" t="s">
        <v>1383</v>
      </c>
      <c r="D248" s="129">
        <v>3</v>
      </c>
      <c r="E248" s="237"/>
      <c r="F248" s="90"/>
    </row>
    <row r="249" spans="1:6" ht="27" thickTop="1" thickBot="1">
      <c r="A249" s="973"/>
      <c r="B249" s="9">
        <v>246</v>
      </c>
      <c r="C249" s="130" t="s">
        <v>1384</v>
      </c>
      <c r="D249" s="129">
        <v>5</v>
      </c>
      <c r="E249" s="237"/>
      <c r="F249" s="90"/>
    </row>
    <row r="250" spans="1:6" ht="27" thickTop="1" thickBot="1">
      <c r="A250" s="973"/>
      <c r="B250" s="9">
        <v>247</v>
      </c>
      <c r="C250" s="130" t="s">
        <v>1385</v>
      </c>
      <c r="D250" s="129">
        <v>4</v>
      </c>
      <c r="E250" s="237"/>
      <c r="F250" s="90"/>
    </row>
    <row r="251" spans="1:6" ht="27" thickTop="1" thickBot="1">
      <c r="A251" s="972" t="s">
        <v>1399</v>
      </c>
      <c r="B251" s="9">
        <v>248</v>
      </c>
      <c r="C251" s="130" t="s">
        <v>1386</v>
      </c>
      <c r="D251" s="129">
        <v>5</v>
      </c>
      <c r="E251" s="237"/>
      <c r="F251" s="90"/>
    </row>
    <row r="252" spans="1:6" ht="27" thickTop="1" thickBot="1">
      <c r="A252" s="972"/>
      <c r="B252" s="9">
        <v>249</v>
      </c>
      <c r="C252" s="130" t="s">
        <v>1387</v>
      </c>
      <c r="D252" s="129">
        <v>4</v>
      </c>
      <c r="E252" s="237"/>
      <c r="F252" s="90"/>
    </row>
    <row r="253" spans="1:6" ht="27" thickTop="1" thickBot="1">
      <c r="A253" s="972"/>
      <c r="B253" s="9">
        <v>250</v>
      </c>
      <c r="C253" s="130" t="s">
        <v>1388</v>
      </c>
      <c r="D253" s="129">
        <v>4</v>
      </c>
      <c r="E253" s="237"/>
      <c r="F253" s="90"/>
    </row>
    <row r="254" spans="1:6" ht="27" thickTop="1" thickBot="1">
      <c r="A254" s="972"/>
      <c r="B254" s="9">
        <v>251</v>
      </c>
      <c r="C254" s="130" t="s">
        <v>1389</v>
      </c>
      <c r="D254" s="129">
        <v>4</v>
      </c>
      <c r="E254" s="237"/>
      <c r="F254" s="90"/>
    </row>
    <row r="255" spans="1:6" ht="27" thickTop="1" thickBot="1">
      <c r="A255" s="972"/>
      <c r="B255" s="9">
        <v>252</v>
      </c>
      <c r="C255" s="130" t="s">
        <v>1390</v>
      </c>
      <c r="D255" s="129">
        <v>4</v>
      </c>
      <c r="E255" s="237"/>
      <c r="F255" s="90"/>
    </row>
    <row r="256" spans="1:6" ht="27" thickTop="1" thickBot="1">
      <c r="A256" s="972"/>
      <c r="B256" s="9">
        <v>253</v>
      </c>
      <c r="C256" s="130" t="s">
        <v>1391</v>
      </c>
      <c r="D256" s="129">
        <v>4</v>
      </c>
      <c r="E256" s="237"/>
      <c r="F256" s="90"/>
    </row>
    <row r="257" spans="1:6" ht="27" thickTop="1" thickBot="1">
      <c r="A257" s="972"/>
      <c r="B257" s="9">
        <v>254</v>
      </c>
      <c r="C257" s="130" t="s">
        <v>1392</v>
      </c>
      <c r="D257" s="129">
        <v>5</v>
      </c>
      <c r="E257" s="237"/>
      <c r="F257" s="90"/>
    </row>
    <row r="258" spans="1:6" ht="40.5" thickTop="1" thickBot="1">
      <c r="A258" s="972"/>
      <c r="B258" s="9">
        <v>255</v>
      </c>
      <c r="C258" s="130" t="s">
        <v>1393</v>
      </c>
      <c r="D258" s="129">
        <v>4</v>
      </c>
      <c r="E258" s="237"/>
      <c r="F258" s="90"/>
    </row>
    <row r="259" spans="1:6" ht="27" thickTop="1" thickBot="1">
      <c r="A259" s="972"/>
      <c r="B259" s="9">
        <v>256</v>
      </c>
      <c r="C259" s="130" t="s">
        <v>1394</v>
      </c>
      <c r="D259" s="129">
        <v>1</v>
      </c>
      <c r="E259" s="237"/>
      <c r="F259" s="90"/>
    </row>
    <row r="260" spans="1:6" ht="40.5" thickTop="1" thickBot="1">
      <c r="A260" s="972"/>
      <c r="B260" s="9">
        <v>257</v>
      </c>
      <c r="C260" s="130" t="s">
        <v>1395</v>
      </c>
      <c r="D260" s="129">
        <v>4</v>
      </c>
      <c r="E260" s="237"/>
      <c r="F260" s="90"/>
    </row>
    <row r="261" spans="1:6" ht="27" thickTop="1" thickBot="1">
      <c r="A261" s="972"/>
      <c r="B261" s="9">
        <v>258</v>
      </c>
      <c r="C261" s="130" t="s">
        <v>1396</v>
      </c>
      <c r="D261" s="129">
        <v>3</v>
      </c>
      <c r="E261" s="237"/>
      <c r="F261" s="90"/>
    </row>
    <row r="262" spans="1:6" ht="27" thickTop="1" thickBot="1">
      <c r="A262" s="972"/>
      <c r="B262" s="9">
        <v>259</v>
      </c>
      <c r="C262" s="130" t="s">
        <v>1397</v>
      </c>
      <c r="D262" s="129">
        <v>4</v>
      </c>
      <c r="E262" s="237"/>
      <c r="F262" s="90"/>
    </row>
    <row r="263" spans="1:6" ht="27" thickTop="1" thickBot="1">
      <c r="A263" s="972"/>
      <c r="B263" s="9">
        <v>260</v>
      </c>
      <c r="C263" s="130" t="s">
        <v>1398</v>
      </c>
      <c r="D263" s="129">
        <v>4</v>
      </c>
      <c r="E263" s="237"/>
      <c r="F263" s="90"/>
    </row>
    <row r="264" spans="1:6" s="1" customFormat="1" ht="24.95" customHeight="1" thickTop="1">
      <c r="A264" s="844" t="s">
        <v>4</v>
      </c>
      <c r="B264" s="701"/>
      <c r="C264" s="24" t="s">
        <v>5</v>
      </c>
      <c r="D264" s="28">
        <f>SUM(D4:D34,D35:D50,D51,D52:D263)</f>
        <v>900</v>
      </c>
      <c r="E264" s="846" t="s">
        <v>6</v>
      </c>
      <c r="F264" s="706">
        <f>D265/D264*100</f>
        <v>0</v>
      </c>
    </row>
    <row r="265" spans="1:6" s="1" customFormat="1" ht="24.95" customHeight="1">
      <c r="A265" s="845"/>
      <c r="B265" s="703"/>
      <c r="C265" s="24" t="s">
        <v>7</v>
      </c>
      <c r="D265" s="28">
        <f>SUM(E4:E263)</f>
        <v>0</v>
      </c>
      <c r="E265" s="847"/>
      <c r="F265" s="707"/>
    </row>
    <row r="266" spans="1:6" ht="300" customHeight="1">
      <c r="A266" s="809" t="s">
        <v>9</v>
      </c>
      <c r="B266" s="809"/>
      <c r="C266" s="809"/>
      <c r="D266" s="809"/>
      <c r="E266" s="809"/>
      <c r="F266" s="809"/>
    </row>
    <row r="267" spans="1:6"/>
    <row r="268" spans="1:6"/>
    <row r="269" spans="1:6"/>
    <row r="270" spans="1:6"/>
    <row r="271" spans="1:6"/>
    <row r="272" spans="1:6"/>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sheetData>
  <sheetProtection formatRows="0" selectLockedCells="1"/>
  <mergeCells count="19">
    <mergeCell ref="A266:F266"/>
    <mergeCell ref="A264:B265"/>
    <mergeCell ref="E264:E265"/>
    <mergeCell ref="A4:A26"/>
    <mergeCell ref="A27:A49"/>
    <mergeCell ref="A137:A168"/>
    <mergeCell ref="A206:A229"/>
    <mergeCell ref="A194:A205"/>
    <mergeCell ref="A169:A193"/>
    <mergeCell ref="F264:F265"/>
    <mergeCell ref="A251:A263"/>
    <mergeCell ref="A230:A250"/>
    <mergeCell ref="A1:B2"/>
    <mergeCell ref="D1:E1"/>
    <mergeCell ref="D2:E2"/>
    <mergeCell ref="A79:A119"/>
    <mergeCell ref="A120:A136"/>
    <mergeCell ref="A69:A78"/>
    <mergeCell ref="A50:A68"/>
  </mergeCells>
  <hyperlinks>
    <hyperlink ref="C108" location="_ftn1" display="_ftn1"/>
  </hyperlinks>
  <pageMargins left="0.7" right="0.7" top="0.75" bottom="0.75" header="0.3" footer="0.3"/>
  <pageSetup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showGridLines="0" rightToLeft="1" zoomScaleNormal="100" workbookViewId="0">
      <selection activeCell="D3" sqref="D3"/>
    </sheetView>
  </sheetViews>
  <sheetFormatPr defaultColWidth="0" defaultRowHeight="15" zeroHeight="1"/>
  <cols>
    <col min="1" max="1" width="16.7109375" style="265" customWidth="1"/>
    <col min="2" max="2" width="46.42578125" style="265" customWidth="1"/>
    <col min="3" max="3" width="51" style="265" customWidth="1"/>
    <col min="4" max="4" width="33.28515625" style="265" customWidth="1"/>
    <col min="8" max="16383" width="9.140625" hidden="1"/>
    <col min="16384" max="16384" width="4" customWidth="1"/>
  </cols>
  <sheetData>
    <row r="1" spans="1:4" s="1" customFormat="1" ht="97.5" customHeight="1">
      <c r="A1" s="671" t="s">
        <v>950</v>
      </c>
      <c r="B1" s="672"/>
      <c r="C1" s="672"/>
      <c r="D1" s="673"/>
    </row>
    <row r="2" spans="1:4" s="1" customFormat="1" ht="39.950000000000003" customHeight="1">
      <c r="A2" s="668" t="s">
        <v>951</v>
      </c>
      <c r="B2" s="669"/>
      <c r="C2" s="669"/>
      <c r="D2" s="670"/>
    </row>
    <row r="3" spans="1:4" s="1" customFormat="1" ht="39.950000000000003" customHeight="1">
      <c r="A3" s="488" t="s">
        <v>357</v>
      </c>
      <c r="B3" s="56"/>
      <c r="C3" s="495" t="s">
        <v>785</v>
      </c>
      <c r="D3" s="489"/>
    </row>
    <row r="4" spans="1:4" ht="30" customHeight="1">
      <c r="A4" s="496" t="s">
        <v>44</v>
      </c>
      <c r="B4" s="497" t="s">
        <v>966</v>
      </c>
      <c r="C4" s="614" t="s">
        <v>967</v>
      </c>
      <c r="D4" s="489"/>
    </row>
    <row r="5" spans="1:4" ht="30" customHeight="1">
      <c r="A5" s="490" t="s">
        <v>1</v>
      </c>
      <c r="B5" s="57" t="s">
        <v>948</v>
      </c>
      <c r="C5" s="674" t="s">
        <v>949</v>
      </c>
      <c r="D5" s="675"/>
    </row>
    <row r="6" spans="1:4" ht="30" customHeight="1">
      <c r="A6" s="491">
        <v>1</v>
      </c>
      <c r="B6" s="492" t="s">
        <v>2126</v>
      </c>
      <c r="C6" s="662"/>
      <c r="D6" s="663"/>
    </row>
    <row r="7" spans="1:4" ht="30" customHeight="1">
      <c r="A7" s="494">
        <v>2</v>
      </c>
      <c r="B7" s="48" t="s">
        <v>2127</v>
      </c>
      <c r="C7" s="664"/>
      <c r="D7" s="665"/>
    </row>
    <row r="8" spans="1:4" ht="30" customHeight="1">
      <c r="A8" s="491">
        <v>3</v>
      </c>
      <c r="B8" s="492" t="s">
        <v>2988</v>
      </c>
      <c r="C8" s="662"/>
      <c r="D8" s="663"/>
    </row>
    <row r="9" spans="1:4" ht="30" customHeight="1">
      <c r="A9" s="494">
        <v>4</v>
      </c>
      <c r="B9" s="48" t="s">
        <v>3095</v>
      </c>
      <c r="C9" s="664"/>
      <c r="D9" s="665"/>
    </row>
    <row r="10" spans="1:4" ht="30" customHeight="1">
      <c r="A10" s="491">
        <v>5</v>
      </c>
      <c r="B10" s="613" t="s">
        <v>3207</v>
      </c>
      <c r="C10" s="662"/>
      <c r="D10" s="663"/>
    </row>
    <row r="11" spans="1:4" ht="30" customHeight="1">
      <c r="A11" s="494">
        <v>6</v>
      </c>
      <c r="B11" s="48" t="s">
        <v>1738</v>
      </c>
      <c r="C11" s="664"/>
      <c r="D11" s="665"/>
    </row>
    <row r="12" spans="1:4" ht="30" customHeight="1">
      <c r="A12" s="491">
        <v>7</v>
      </c>
      <c r="B12" s="492" t="s">
        <v>952</v>
      </c>
      <c r="C12" s="662"/>
      <c r="D12" s="663"/>
    </row>
    <row r="13" spans="1:4" ht="30" customHeight="1">
      <c r="A13" s="494">
        <v>8</v>
      </c>
      <c r="B13" s="48" t="s">
        <v>1971</v>
      </c>
      <c r="C13" s="664"/>
      <c r="D13" s="665"/>
    </row>
    <row r="14" spans="1:4" ht="30" customHeight="1">
      <c r="A14" s="491">
        <v>9</v>
      </c>
      <c r="B14" s="492" t="s">
        <v>2992</v>
      </c>
      <c r="C14" s="662"/>
      <c r="D14" s="663"/>
    </row>
    <row r="15" spans="1:4" ht="30" customHeight="1">
      <c r="A15" s="494">
        <v>10</v>
      </c>
      <c r="B15" s="48" t="s">
        <v>2789</v>
      </c>
      <c r="C15" s="664"/>
      <c r="D15" s="665"/>
    </row>
    <row r="16" spans="1:4" ht="30" customHeight="1">
      <c r="A16" s="491">
        <v>11</v>
      </c>
      <c r="B16" s="492" t="s">
        <v>2790</v>
      </c>
      <c r="C16" s="662"/>
      <c r="D16" s="663"/>
    </row>
    <row r="17" spans="1:4" ht="30" customHeight="1">
      <c r="A17" s="494">
        <v>12</v>
      </c>
      <c r="B17" s="48" t="s">
        <v>954</v>
      </c>
      <c r="C17" s="664"/>
      <c r="D17" s="665"/>
    </row>
    <row r="18" spans="1:4" ht="30" customHeight="1">
      <c r="A18" s="491">
        <v>13</v>
      </c>
      <c r="B18" s="492" t="s">
        <v>953</v>
      </c>
      <c r="C18" s="662"/>
      <c r="D18" s="663"/>
    </row>
    <row r="19" spans="1:4" ht="30" customHeight="1">
      <c r="A19" s="494">
        <v>14</v>
      </c>
      <c r="B19" s="48" t="s">
        <v>980</v>
      </c>
      <c r="C19" s="664"/>
      <c r="D19" s="665"/>
    </row>
    <row r="20" spans="1:4" ht="30" customHeight="1">
      <c r="A20" s="491">
        <v>15</v>
      </c>
      <c r="B20" s="492" t="s">
        <v>960</v>
      </c>
      <c r="C20" s="662"/>
      <c r="D20" s="663"/>
    </row>
    <row r="21" spans="1:4" ht="30" customHeight="1">
      <c r="A21" s="494">
        <v>16</v>
      </c>
      <c r="B21" s="48" t="s">
        <v>958</v>
      </c>
      <c r="C21" s="664"/>
      <c r="D21" s="665"/>
    </row>
    <row r="22" spans="1:4" ht="30" customHeight="1">
      <c r="A22" s="491">
        <v>17</v>
      </c>
      <c r="B22" s="492" t="s">
        <v>2993</v>
      </c>
      <c r="C22" s="662"/>
      <c r="D22" s="663"/>
    </row>
    <row r="23" spans="1:4" ht="30" customHeight="1">
      <c r="A23" s="494">
        <v>18</v>
      </c>
      <c r="B23" s="48" t="s">
        <v>2994</v>
      </c>
      <c r="C23" s="664"/>
      <c r="D23" s="665"/>
    </row>
    <row r="24" spans="1:4" ht="30" customHeight="1">
      <c r="A24" s="491">
        <v>19</v>
      </c>
      <c r="B24" s="492" t="s">
        <v>931</v>
      </c>
      <c r="C24" s="662"/>
      <c r="D24" s="663"/>
    </row>
    <row r="25" spans="1:4" ht="30" customHeight="1">
      <c r="A25" s="494">
        <v>20</v>
      </c>
      <c r="B25" s="48" t="s">
        <v>955</v>
      </c>
      <c r="C25" s="664"/>
      <c r="D25" s="665"/>
    </row>
    <row r="26" spans="1:4" ht="30" customHeight="1">
      <c r="A26" s="491">
        <v>21</v>
      </c>
      <c r="B26" s="492" t="s">
        <v>956</v>
      </c>
      <c r="C26" s="662"/>
      <c r="D26" s="663"/>
    </row>
    <row r="27" spans="1:4" ht="30" customHeight="1">
      <c r="A27" s="494">
        <v>22</v>
      </c>
      <c r="B27" s="48" t="s">
        <v>959</v>
      </c>
      <c r="C27" s="664"/>
      <c r="D27" s="665"/>
    </row>
    <row r="28" spans="1:4" s="120" customFormat="1" ht="25.5">
      <c r="A28" s="491">
        <v>23</v>
      </c>
      <c r="B28" s="492" t="s">
        <v>957</v>
      </c>
      <c r="C28" s="662"/>
      <c r="D28" s="663"/>
    </row>
    <row r="29" spans="1:4" s="120" customFormat="1" ht="25.5">
      <c r="A29" s="494">
        <v>24</v>
      </c>
      <c r="B29" s="48" t="s">
        <v>1805</v>
      </c>
      <c r="C29" s="664"/>
      <c r="D29" s="665"/>
    </row>
    <row r="30" spans="1:4" s="120" customFormat="1" ht="30" customHeight="1">
      <c r="A30" s="491">
        <v>25</v>
      </c>
      <c r="B30" s="492" t="s">
        <v>962</v>
      </c>
      <c r="C30" s="662"/>
      <c r="D30" s="663"/>
    </row>
    <row r="31" spans="1:4" s="120" customFormat="1" ht="30" customHeight="1">
      <c r="A31" s="494">
        <v>26</v>
      </c>
      <c r="B31" s="48" t="s">
        <v>2128</v>
      </c>
      <c r="C31" s="664"/>
      <c r="D31" s="665"/>
    </row>
    <row r="32" spans="1:4" s="120" customFormat="1" ht="30" customHeight="1">
      <c r="A32" s="491">
        <v>27</v>
      </c>
      <c r="B32" s="492" t="s">
        <v>2989</v>
      </c>
      <c r="C32" s="662"/>
      <c r="D32" s="663"/>
    </row>
    <row r="33" spans="1:4" s="120" customFormat="1" ht="30" customHeight="1">
      <c r="A33" s="494">
        <v>28</v>
      </c>
      <c r="B33" s="48" t="s">
        <v>2991</v>
      </c>
      <c r="C33" s="664"/>
      <c r="D33" s="665"/>
    </row>
    <row r="34" spans="1:4" s="120" customFormat="1" ht="30" customHeight="1">
      <c r="A34" s="491">
        <v>29</v>
      </c>
      <c r="B34" s="492" t="s">
        <v>2990</v>
      </c>
      <c r="C34" s="662"/>
      <c r="D34" s="663"/>
    </row>
    <row r="35" spans="1:4" s="120" customFormat="1" ht="30" customHeight="1" thickBot="1">
      <c r="A35" s="618">
        <v>30</v>
      </c>
      <c r="B35" s="617" t="s">
        <v>3521</v>
      </c>
      <c r="C35" s="666"/>
      <c r="D35" s="667"/>
    </row>
    <row r="36" spans="1:4" s="120" customFormat="1"/>
    <row r="37" spans="1:4" s="120" customFormat="1"/>
    <row r="38" spans="1:4" s="120" customFormat="1"/>
    <row r="39" spans="1:4" s="120" customFormat="1"/>
    <row r="40" spans="1:4" s="120" customFormat="1"/>
    <row r="41" spans="1:4" s="120" customFormat="1"/>
    <row r="42" spans="1:4" s="120" customFormat="1"/>
    <row r="43" spans="1:4" s="120" customFormat="1"/>
    <row r="44" spans="1:4" s="120" customFormat="1"/>
    <row r="45" spans="1:4" s="120" customFormat="1"/>
    <row r="46" spans="1:4" s="120" customFormat="1"/>
    <row r="47" spans="1:4" s="120" customFormat="1"/>
    <row r="48" spans="1:4" s="120" customFormat="1"/>
    <row r="49" s="120" customFormat="1"/>
    <row r="50" s="120" customFormat="1"/>
    <row r="51" s="120" customFormat="1"/>
    <row r="52" s="120" customFormat="1"/>
    <row r="53" s="120" customFormat="1"/>
    <row r="54" s="120" customFormat="1"/>
    <row r="55" s="120" customFormat="1"/>
    <row r="56" s="120" customFormat="1"/>
    <row r="57" s="120" customFormat="1"/>
    <row r="58" s="120" customFormat="1"/>
    <row r="59" s="120" customFormat="1"/>
    <row r="60" s="120" customFormat="1"/>
    <row r="61" s="120" customFormat="1"/>
    <row r="62" s="120" customFormat="1"/>
    <row r="63" s="120" customFormat="1"/>
    <row r="64" s="120" customFormat="1"/>
    <row r="65" s="120" customFormat="1"/>
    <row r="66" s="120" customFormat="1"/>
    <row r="67" s="120" customFormat="1"/>
    <row r="68" s="120" customFormat="1"/>
    <row r="69" s="120" customFormat="1"/>
    <row r="70" s="120" customFormat="1"/>
    <row r="71" s="120" customFormat="1"/>
    <row r="72" s="120" customFormat="1"/>
    <row r="73" s="120" customFormat="1"/>
    <row r="74" s="120" customFormat="1"/>
    <row r="75" s="120" customFormat="1"/>
    <row r="76" s="120" customFormat="1"/>
    <row r="77" s="120" customFormat="1"/>
    <row r="78" s="120" customFormat="1"/>
    <row r="79" s="120" customFormat="1"/>
    <row r="80" s="120" customFormat="1"/>
    <row r="81" s="120" customFormat="1"/>
    <row r="82" s="120" customFormat="1"/>
    <row r="83" s="120" customFormat="1"/>
    <row r="84" s="120" customFormat="1"/>
    <row r="85" s="120" customFormat="1"/>
    <row r="86" s="120" customFormat="1"/>
    <row r="87" s="120" customFormat="1"/>
    <row r="88" s="120" customFormat="1"/>
    <row r="89" s="120" customFormat="1"/>
    <row r="90" s="120" customFormat="1"/>
    <row r="91" s="120" customFormat="1"/>
    <row r="92" s="120" customFormat="1"/>
    <row r="93" s="120" customFormat="1"/>
    <row r="94" s="120" customFormat="1"/>
    <row r="95" s="120" customFormat="1"/>
    <row r="96" s="120" customFormat="1"/>
    <row r="97" s="120" customFormat="1"/>
    <row r="98" s="120" customFormat="1"/>
    <row r="99" s="120" customFormat="1"/>
    <row r="100" s="120" customFormat="1"/>
    <row r="101" s="120" customFormat="1"/>
    <row r="102" s="120" customFormat="1"/>
    <row r="103" s="120" customFormat="1"/>
    <row r="104" s="120" customFormat="1"/>
    <row r="105" s="120" customFormat="1"/>
    <row r="106" s="120" customFormat="1"/>
    <row r="107" s="120" customFormat="1"/>
    <row r="108" s="120" customFormat="1"/>
    <row r="109" s="120" customFormat="1"/>
    <row r="110" s="120" customFormat="1"/>
    <row r="111" s="120" customFormat="1"/>
    <row r="112" s="120" customFormat="1"/>
    <row r="113" s="120" customFormat="1"/>
    <row r="114" s="120" customFormat="1"/>
    <row r="115" s="120" customFormat="1"/>
    <row r="116" s="120" customFormat="1"/>
    <row r="117" s="120" customFormat="1"/>
    <row r="118" s="120" customFormat="1"/>
    <row r="119" s="120" customFormat="1"/>
    <row r="120" s="120" customFormat="1"/>
    <row r="121" s="120" customFormat="1"/>
    <row r="122" s="120" customFormat="1"/>
    <row r="123" s="120" customFormat="1"/>
    <row r="124" s="120" customFormat="1"/>
    <row r="125" s="120" customFormat="1"/>
    <row r="126" s="120" customFormat="1"/>
    <row r="127" s="120" customFormat="1"/>
    <row r="128"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120" customFormat="1"/>
    <row r="338" s="120" customFormat="1"/>
    <row r="339" s="120" customFormat="1"/>
    <row r="340" s="120" customFormat="1"/>
    <row r="341" s="120" customFormat="1"/>
    <row r="342" s="120" customFormat="1"/>
    <row r="343" s="120" customFormat="1"/>
    <row r="344" s="120" customFormat="1"/>
    <row r="345" s="120" customFormat="1"/>
    <row r="346" s="120" customFormat="1"/>
    <row r="347" s="120" customFormat="1"/>
    <row r="348" s="120" customFormat="1"/>
    <row r="349" s="120" customFormat="1"/>
    <row r="350" s="120" customFormat="1"/>
    <row r="351" s="120" customFormat="1"/>
    <row r="352" s="120" customFormat="1"/>
    <row r="353" s="120" customFormat="1"/>
    <row r="354" s="120" customFormat="1"/>
    <row r="355" s="120" customFormat="1"/>
    <row r="356" s="120" customFormat="1"/>
    <row r="357" s="120" customFormat="1"/>
    <row r="358" s="120" customFormat="1"/>
    <row r="359" s="120" customFormat="1"/>
    <row r="360" s="120" customFormat="1"/>
    <row r="361" s="120" customFormat="1"/>
    <row r="362" s="120" customFormat="1"/>
    <row r="363" s="120" customFormat="1"/>
    <row r="364" s="120" customFormat="1"/>
    <row r="365" s="120" customFormat="1"/>
    <row r="366" s="120" customFormat="1"/>
    <row r="367" s="120" customFormat="1"/>
    <row r="368" s="120" customFormat="1"/>
    <row r="369" s="120" customFormat="1"/>
    <row r="370" s="120" customFormat="1"/>
    <row r="371" s="120" customFormat="1"/>
    <row r="372" s="120" customFormat="1"/>
    <row r="373" s="120" customFormat="1"/>
    <row r="374" s="120" customFormat="1"/>
    <row r="375" s="120" customFormat="1"/>
    <row r="376" s="120" customFormat="1"/>
    <row r="377" s="120" customFormat="1"/>
    <row r="378" s="120" customFormat="1"/>
    <row r="379" s="120" customFormat="1"/>
    <row r="380" s="120" customFormat="1"/>
    <row r="381" s="120" customFormat="1"/>
    <row r="382" s="120" customFormat="1"/>
    <row r="383" s="120" customFormat="1"/>
    <row r="384" s="120" customFormat="1"/>
    <row r="385" s="120" customFormat="1"/>
    <row r="386" s="120" customFormat="1"/>
    <row r="387" s="120" customFormat="1"/>
    <row r="388" s="120" customFormat="1"/>
    <row r="389" s="120" customFormat="1"/>
    <row r="390" s="120" customFormat="1"/>
    <row r="391" s="120" customFormat="1"/>
    <row r="392" s="120" customFormat="1"/>
    <row r="393" s="120" customFormat="1"/>
    <row r="394" s="120" customFormat="1"/>
    <row r="395" s="120" customFormat="1"/>
    <row r="396" s="120" customFormat="1"/>
    <row r="397" s="120" customFormat="1"/>
    <row r="398" s="120" customFormat="1"/>
    <row r="399" s="120" customFormat="1"/>
    <row r="400" s="120" customFormat="1"/>
    <row r="401" s="120" customFormat="1"/>
    <row r="402" s="120" customFormat="1"/>
    <row r="403" s="120" customFormat="1"/>
    <row r="404" s="120" customFormat="1"/>
    <row r="405" s="120" customFormat="1"/>
    <row r="406" s="120" customFormat="1"/>
    <row r="407" s="120" customFormat="1"/>
    <row r="408" s="120" customFormat="1"/>
    <row r="409" s="120" customFormat="1"/>
    <row r="410" s="120" customFormat="1"/>
    <row r="411" s="120" customFormat="1"/>
    <row r="412" s="120" customFormat="1"/>
    <row r="413" s="120" customFormat="1"/>
    <row r="414" s="120" customFormat="1"/>
    <row r="415" s="120" customFormat="1"/>
    <row r="416" s="120" customFormat="1"/>
    <row r="417" s="120" customFormat="1"/>
    <row r="418" s="120" customFormat="1"/>
    <row r="419" s="120" customFormat="1"/>
    <row r="420" s="120" customFormat="1"/>
    <row r="421" s="120" customFormat="1"/>
    <row r="422" s="120" customFormat="1"/>
    <row r="423" s="120" customFormat="1"/>
    <row r="424" s="120" customFormat="1"/>
    <row r="425" s="120" customFormat="1"/>
    <row r="426" s="120" customFormat="1"/>
    <row r="427" s="120" customFormat="1"/>
    <row r="428" s="120" customFormat="1"/>
    <row r="429" s="120" customFormat="1"/>
    <row r="430" s="120" customFormat="1"/>
    <row r="431" s="120" customFormat="1"/>
    <row r="432" s="120" customFormat="1"/>
    <row r="433" s="120" customFormat="1"/>
    <row r="434" s="120" customFormat="1"/>
    <row r="435" s="120" customFormat="1"/>
    <row r="436" s="120" customFormat="1"/>
    <row r="437" s="120" customFormat="1"/>
    <row r="438" s="120" customFormat="1"/>
    <row r="439" s="120" customFormat="1"/>
    <row r="440" s="120" customFormat="1"/>
    <row r="441" s="120" customFormat="1"/>
    <row r="442" s="120" customFormat="1"/>
    <row r="443" s="120" customFormat="1"/>
    <row r="444" s="120" customFormat="1"/>
    <row r="445" s="120" customFormat="1"/>
    <row r="446" s="120" customFormat="1"/>
    <row r="447" s="120" customFormat="1"/>
    <row r="448" s="120" customFormat="1"/>
    <row r="449" s="120" customFormat="1"/>
    <row r="450" s="120" customFormat="1"/>
    <row r="451" s="120" customFormat="1"/>
    <row r="452" s="120" customFormat="1"/>
    <row r="453" s="120" customFormat="1"/>
    <row r="454" s="120" customFormat="1"/>
    <row r="455" s="120" customFormat="1"/>
    <row r="456" s="120" customFormat="1"/>
    <row r="457" s="120" customFormat="1"/>
    <row r="458" s="120" customFormat="1"/>
    <row r="459" s="120" customFormat="1"/>
    <row r="460" s="120" customFormat="1"/>
    <row r="461" s="120" customFormat="1"/>
    <row r="462" s="120" customFormat="1"/>
    <row r="463" s="120" customFormat="1"/>
    <row r="464" s="120" customFormat="1"/>
    <row r="465" s="120" customFormat="1"/>
    <row r="466" s="120" customFormat="1"/>
    <row r="467" s="120" customFormat="1"/>
    <row r="468" s="120" customFormat="1"/>
    <row r="469" s="120" customFormat="1"/>
    <row r="470" s="120" customFormat="1"/>
    <row r="471" s="120" customFormat="1"/>
    <row r="472" s="120" customFormat="1"/>
    <row r="473" s="120" customFormat="1"/>
    <row r="474" s="120" customFormat="1"/>
    <row r="475" s="120" customFormat="1"/>
    <row r="476" s="120" customFormat="1"/>
    <row r="477" s="120" customFormat="1"/>
    <row r="478" s="120" customFormat="1"/>
    <row r="479" s="120" customFormat="1"/>
    <row r="480" s="120" customFormat="1"/>
    <row r="481" s="120" customFormat="1"/>
    <row r="482" s="120" customFormat="1"/>
    <row r="483" s="120" customFormat="1"/>
    <row r="484" s="120" customFormat="1"/>
    <row r="485" s="120" customFormat="1"/>
    <row r="486" s="120" customFormat="1"/>
    <row r="487" s="120" customFormat="1"/>
    <row r="488" s="120" customFormat="1"/>
    <row r="489" s="120" customFormat="1"/>
    <row r="490" s="120" customFormat="1"/>
    <row r="491" s="120" customFormat="1"/>
    <row r="492" s="120" customFormat="1"/>
    <row r="493" s="120" customFormat="1"/>
    <row r="494" s="120" customFormat="1"/>
    <row r="495" s="120" customFormat="1"/>
    <row r="496" s="120" customFormat="1"/>
    <row r="497" s="120" customFormat="1"/>
    <row r="498" s="120" customFormat="1"/>
    <row r="499" s="120" customFormat="1"/>
    <row r="500" s="120" customFormat="1"/>
    <row r="501" s="120" customFormat="1"/>
    <row r="502" s="120" customFormat="1"/>
    <row r="503" s="120" customFormat="1"/>
    <row r="504" s="120" customFormat="1"/>
    <row r="505" s="120" customFormat="1"/>
    <row r="506" s="120" customFormat="1"/>
    <row r="507" s="120" customFormat="1"/>
    <row r="508" s="120" customFormat="1"/>
    <row r="509" s="120" customFormat="1"/>
    <row r="510" s="120" customFormat="1"/>
    <row r="511" s="120" customFormat="1"/>
    <row r="512" s="120" customFormat="1"/>
    <row r="513" s="120" customFormat="1"/>
    <row r="514" s="120" customFormat="1"/>
    <row r="515" s="120" customFormat="1"/>
    <row r="516" s="120" customFormat="1"/>
    <row r="517" s="120" customFormat="1"/>
    <row r="518" s="120" customFormat="1"/>
    <row r="519" s="120" customFormat="1"/>
    <row r="520" s="120" customFormat="1"/>
    <row r="521" s="120" customFormat="1"/>
    <row r="522" s="120" customFormat="1"/>
    <row r="523" s="120" customFormat="1"/>
    <row r="524" s="120" customFormat="1"/>
    <row r="525" s="120" customFormat="1"/>
    <row r="526" s="120" customFormat="1"/>
    <row r="527" s="120" customFormat="1"/>
    <row r="528" s="120" customFormat="1"/>
    <row r="529" s="120" customFormat="1"/>
    <row r="530" s="120" customFormat="1"/>
    <row r="531" s="120" customFormat="1"/>
    <row r="532" s="120" customFormat="1"/>
    <row r="533" s="120" customFormat="1"/>
    <row r="534" s="120" customFormat="1"/>
    <row r="535" s="120" customFormat="1"/>
    <row r="536" s="120" customFormat="1"/>
    <row r="537" s="120" customFormat="1"/>
    <row r="538" s="120" customFormat="1"/>
    <row r="539" s="120" customFormat="1"/>
    <row r="540" s="120" customFormat="1"/>
    <row r="541" s="120" customFormat="1"/>
    <row r="542" s="120" customFormat="1"/>
    <row r="543" s="120" customFormat="1"/>
    <row r="544" s="120" customFormat="1"/>
    <row r="545" s="120" customFormat="1"/>
    <row r="546" s="120" customFormat="1"/>
    <row r="547" s="120" customFormat="1"/>
    <row r="548" s="120" customFormat="1"/>
    <row r="549" s="120" customFormat="1"/>
    <row r="550" s="120" customFormat="1"/>
    <row r="551" s="120" customFormat="1"/>
    <row r="552" s="120" customFormat="1"/>
    <row r="553" s="120" customFormat="1"/>
    <row r="554" s="120" customFormat="1"/>
    <row r="555" s="120" customFormat="1"/>
    <row r="556" s="120" customFormat="1"/>
    <row r="557" s="120" customFormat="1"/>
    <row r="558" s="120" customFormat="1"/>
    <row r="559" s="120" customFormat="1"/>
    <row r="560" s="120" customFormat="1"/>
    <row r="561" s="120" customFormat="1"/>
    <row r="562" s="120" customFormat="1"/>
    <row r="563" s="120" customFormat="1"/>
    <row r="564" s="120" customFormat="1"/>
    <row r="565" s="120" customFormat="1"/>
    <row r="566" s="120" customFormat="1"/>
    <row r="567" s="120" customFormat="1"/>
    <row r="568" s="120" customFormat="1"/>
    <row r="569" s="120" customFormat="1"/>
    <row r="570" s="120" customFormat="1"/>
    <row r="571" s="120" customFormat="1"/>
    <row r="572" s="120" customFormat="1"/>
    <row r="573" s="120" customFormat="1"/>
    <row r="574" s="120" customFormat="1"/>
    <row r="575" s="120" customFormat="1"/>
    <row r="576" s="120" customFormat="1"/>
    <row r="577" s="120" customFormat="1"/>
    <row r="578" s="120" customFormat="1"/>
    <row r="579" s="120" customFormat="1"/>
    <row r="580" s="120" customFormat="1"/>
    <row r="581" s="120" customFormat="1"/>
    <row r="582" s="120" customFormat="1"/>
    <row r="583" s="120" customFormat="1"/>
    <row r="584" s="120" customFormat="1"/>
    <row r="585" s="120" customFormat="1"/>
    <row r="586" s="120" customFormat="1"/>
    <row r="587" s="120" customFormat="1"/>
    <row r="588" s="120" customFormat="1"/>
    <row r="589" s="120" customFormat="1"/>
    <row r="590" s="120" customFormat="1"/>
    <row r="591" s="120" customFormat="1"/>
    <row r="592" s="120" customFormat="1"/>
    <row r="593" s="120" customFormat="1"/>
    <row r="594" s="120" customFormat="1"/>
    <row r="595" s="120" customFormat="1"/>
    <row r="596" s="120" customFormat="1"/>
    <row r="597" s="120" customFormat="1"/>
    <row r="598" s="120" customFormat="1"/>
    <row r="599" s="120" customFormat="1"/>
    <row r="600" s="120" customFormat="1"/>
    <row r="601" s="120" customFormat="1"/>
    <row r="602" s="120" customFormat="1"/>
    <row r="603" s="120" customFormat="1"/>
    <row r="604" s="120" customFormat="1"/>
    <row r="605" s="120" customFormat="1"/>
    <row r="606" s="120" customFormat="1"/>
    <row r="607" s="120" customFormat="1"/>
    <row r="608" s="120" customFormat="1"/>
    <row r="609" s="120" customFormat="1"/>
    <row r="610" s="120" customFormat="1"/>
    <row r="611" s="120" customFormat="1"/>
    <row r="612" s="120" customFormat="1"/>
    <row r="613" s="120" customFormat="1"/>
    <row r="614" s="120" customFormat="1"/>
    <row r="615" s="120" customFormat="1"/>
    <row r="616" s="120" customFormat="1"/>
    <row r="617" s="120" customFormat="1"/>
    <row r="618" s="120" customFormat="1"/>
    <row r="619" s="120" customFormat="1"/>
    <row r="620" s="120" customFormat="1"/>
    <row r="621" s="120" customFormat="1"/>
    <row r="622" s="120" customFormat="1"/>
    <row r="623" s="120" customFormat="1"/>
    <row r="624" s="120" customFormat="1"/>
    <row r="625" s="120" customFormat="1"/>
    <row r="626" s="120" customFormat="1"/>
    <row r="627" s="120" customFormat="1"/>
    <row r="628" s="120" customFormat="1"/>
    <row r="629" s="120" customFormat="1"/>
    <row r="630" s="120" customFormat="1"/>
    <row r="631" s="120" customFormat="1"/>
    <row r="632" s="120" customFormat="1"/>
    <row r="633" s="120" customFormat="1"/>
    <row r="634" s="120" customFormat="1"/>
    <row r="635" s="120" customFormat="1"/>
    <row r="636" s="120" customFormat="1"/>
    <row r="637" s="120" customFormat="1"/>
    <row r="638" s="120" customFormat="1"/>
    <row r="639" s="120" customFormat="1"/>
    <row r="640" s="120" customFormat="1"/>
    <row r="641" s="120" customFormat="1"/>
    <row r="642" s="120" customFormat="1"/>
    <row r="643" s="120" customFormat="1"/>
    <row r="644" s="120" customFormat="1"/>
    <row r="645" s="120" customFormat="1"/>
    <row r="646" s="120" customFormat="1"/>
    <row r="647" s="120" customFormat="1"/>
    <row r="648" s="120" customFormat="1"/>
    <row r="649" s="120" customFormat="1"/>
    <row r="650" s="120" customFormat="1"/>
    <row r="651" s="120" customFormat="1"/>
    <row r="652" s="120" customFormat="1"/>
    <row r="653" s="120" customFormat="1"/>
    <row r="654" s="120" customFormat="1"/>
    <row r="655" s="120" customFormat="1"/>
    <row r="656" s="120" customFormat="1"/>
    <row r="657" s="120" customFormat="1"/>
    <row r="658" s="120" customFormat="1"/>
    <row r="659" s="120" customFormat="1"/>
    <row r="660" s="120" customFormat="1"/>
    <row r="661" s="120" customFormat="1"/>
    <row r="662" s="120" customFormat="1"/>
    <row r="663" s="120" customFormat="1"/>
    <row r="664" s="120" customFormat="1"/>
    <row r="665" s="120" customFormat="1"/>
    <row r="666" s="120" customFormat="1"/>
    <row r="667" s="120" customFormat="1"/>
    <row r="668" s="120" customFormat="1"/>
    <row r="669" s="120" customFormat="1"/>
    <row r="670" s="120" customFormat="1"/>
    <row r="671" s="120" customFormat="1"/>
    <row r="672" s="120" customFormat="1"/>
    <row r="673" s="120" customFormat="1"/>
    <row r="674" s="120" customFormat="1"/>
    <row r="675" s="120" customFormat="1"/>
    <row r="676" s="120" customFormat="1"/>
    <row r="677" s="120" customFormat="1"/>
    <row r="678" s="120" customFormat="1"/>
    <row r="679" s="120" customFormat="1"/>
    <row r="680" s="120" customFormat="1"/>
    <row r="681" s="120" customFormat="1"/>
    <row r="682" s="120" customFormat="1"/>
    <row r="683" s="120" customFormat="1"/>
    <row r="684" s="120" customFormat="1"/>
    <row r="685" s="120" customFormat="1"/>
    <row r="686" s="120" customFormat="1"/>
    <row r="687" s="120" customFormat="1"/>
    <row r="688" s="120" customFormat="1"/>
    <row r="689" s="120" customFormat="1"/>
    <row r="690" s="120" customFormat="1"/>
    <row r="691" s="120" customFormat="1"/>
    <row r="692" s="120" customFormat="1"/>
    <row r="693" s="120" customFormat="1"/>
    <row r="694" s="120" customFormat="1"/>
    <row r="695" s="120" customFormat="1"/>
    <row r="696" s="120" customFormat="1"/>
    <row r="697" s="120" customFormat="1"/>
    <row r="698" s="120" customFormat="1"/>
    <row r="699" s="120" customFormat="1"/>
    <row r="700" s="120" customFormat="1"/>
    <row r="701" s="120" customFormat="1"/>
    <row r="702" s="120" customFormat="1"/>
    <row r="703" s="120" customFormat="1"/>
    <row r="704" s="120" customFormat="1"/>
    <row r="705" s="120" customFormat="1"/>
    <row r="706" s="120" customFormat="1"/>
    <row r="707" s="120" customFormat="1"/>
    <row r="708" s="120" customFormat="1"/>
    <row r="709" s="120" customFormat="1"/>
    <row r="710" s="120" customFormat="1"/>
    <row r="711" s="120" customFormat="1"/>
    <row r="712" s="120" customFormat="1"/>
    <row r="713" s="120" customFormat="1"/>
    <row r="714" s="120" customFormat="1"/>
    <row r="715" s="120" customFormat="1"/>
    <row r="716" s="120" customFormat="1"/>
    <row r="717" s="120" customFormat="1"/>
    <row r="718" s="120" customFormat="1"/>
    <row r="719" s="120" customFormat="1"/>
    <row r="720" s="120" customFormat="1"/>
    <row r="721" s="120" customFormat="1"/>
    <row r="722" s="120" customFormat="1"/>
    <row r="723" s="120" customFormat="1"/>
    <row r="724" s="120" customFormat="1"/>
    <row r="725" s="120" customFormat="1"/>
    <row r="726" s="120" customFormat="1"/>
    <row r="727" s="120" customFormat="1"/>
    <row r="728" s="120" customFormat="1"/>
    <row r="729" s="120" customFormat="1"/>
    <row r="730" s="120" customFormat="1"/>
    <row r="731" s="120" customFormat="1"/>
    <row r="732" s="120" customFormat="1"/>
    <row r="733" s="120" customFormat="1"/>
    <row r="734" s="120" customFormat="1"/>
    <row r="735" s="120" customFormat="1"/>
    <row r="736" s="120" customFormat="1"/>
    <row r="737" s="120" customFormat="1"/>
    <row r="738" s="120" customFormat="1"/>
    <row r="739" s="120" customFormat="1"/>
    <row r="740" s="120" customFormat="1"/>
    <row r="741" s="120" customFormat="1"/>
    <row r="742" s="120" customFormat="1"/>
    <row r="743" s="120" customFormat="1"/>
    <row r="744" s="120" customFormat="1"/>
    <row r="745" s="120" customFormat="1"/>
    <row r="746" s="120" customFormat="1"/>
    <row r="747" s="120" customFormat="1"/>
    <row r="748" s="120" customFormat="1"/>
    <row r="749" s="120" customFormat="1"/>
    <row r="750" s="120" customFormat="1"/>
    <row r="751" s="120" customFormat="1"/>
    <row r="752" s="120" customFormat="1"/>
    <row r="753" s="120" customFormat="1"/>
    <row r="754" s="120" customFormat="1"/>
    <row r="755" s="120" customFormat="1"/>
    <row r="756" s="120" customFormat="1"/>
    <row r="757" s="120" customFormat="1"/>
    <row r="758" s="120" customFormat="1"/>
    <row r="759" s="120" customFormat="1"/>
    <row r="760" s="120" customFormat="1"/>
    <row r="761" s="120" customFormat="1"/>
    <row r="762" s="120" customFormat="1"/>
    <row r="763" s="120" customFormat="1"/>
    <row r="764" s="120" customFormat="1"/>
    <row r="765" s="120" customFormat="1"/>
    <row r="766" s="120" customFormat="1"/>
    <row r="767" s="120" customFormat="1"/>
    <row r="768" s="120" customFormat="1"/>
    <row r="769" s="120" customFormat="1"/>
    <row r="770" s="120" customFormat="1"/>
    <row r="771" s="120" customFormat="1"/>
    <row r="772" s="120" customFormat="1"/>
    <row r="773" s="120" customFormat="1"/>
    <row r="774" s="120" customFormat="1"/>
    <row r="775" s="120" customFormat="1"/>
    <row r="776" s="120" customFormat="1"/>
    <row r="777" s="120" customFormat="1"/>
    <row r="778" s="120" customFormat="1"/>
    <row r="779" s="120" customFormat="1"/>
    <row r="780" s="120" customFormat="1"/>
    <row r="781" s="120" customFormat="1"/>
    <row r="782" s="120" customFormat="1"/>
    <row r="783" s="120" customFormat="1"/>
    <row r="784" s="120" customFormat="1"/>
    <row r="785" s="120" customFormat="1"/>
    <row r="786" s="120" customFormat="1"/>
    <row r="787" s="120" customFormat="1"/>
    <row r="788" s="120" customFormat="1"/>
    <row r="789" s="120" customFormat="1"/>
    <row r="790" s="120" customFormat="1"/>
    <row r="791" s="120" customFormat="1"/>
    <row r="792" s="120" customFormat="1"/>
    <row r="793" s="120" customFormat="1"/>
    <row r="794" s="120" customFormat="1"/>
    <row r="795" s="120" customFormat="1"/>
    <row r="796" s="120" customFormat="1"/>
    <row r="797" s="120" customFormat="1"/>
    <row r="798" s="120" customFormat="1"/>
    <row r="799" s="120" customFormat="1"/>
    <row r="800" s="120" customFormat="1"/>
    <row r="801" s="120" customFormat="1"/>
    <row r="802" s="120" customFormat="1"/>
    <row r="803" s="120" customFormat="1"/>
    <row r="804" s="120" customFormat="1"/>
    <row r="805" s="120" customFormat="1"/>
    <row r="806" s="120" customFormat="1"/>
    <row r="807" s="120" customFormat="1"/>
    <row r="808" s="120" customFormat="1"/>
    <row r="809" s="120" customFormat="1"/>
    <row r="810" s="120" customFormat="1"/>
    <row r="811" s="120" customFormat="1"/>
    <row r="812" s="120" customFormat="1"/>
    <row r="813" s="120" customFormat="1"/>
    <row r="814" s="120" customFormat="1"/>
    <row r="815" s="120" customFormat="1"/>
    <row r="816" s="120" customFormat="1"/>
    <row r="817" s="120" customFormat="1"/>
    <row r="818" s="120" customFormat="1"/>
    <row r="819" s="120" customFormat="1"/>
    <row r="820" s="120" customFormat="1"/>
    <row r="821" s="120" customFormat="1"/>
    <row r="822" s="120" customFormat="1"/>
    <row r="823" s="120" customFormat="1"/>
    <row r="824" s="120" customFormat="1"/>
    <row r="825" s="120" customFormat="1"/>
    <row r="826" s="120" customFormat="1"/>
    <row r="827" s="120" customFormat="1"/>
    <row r="828" s="120" customFormat="1"/>
    <row r="829" s="120" customFormat="1"/>
    <row r="830" s="120" customFormat="1"/>
    <row r="831" s="120" customFormat="1"/>
    <row r="832" s="120" customFormat="1"/>
    <row r="833" s="120" customFormat="1"/>
    <row r="834" s="120" customFormat="1"/>
    <row r="835" s="120" customFormat="1"/>
    <row r="836" s="120" customFormat="1"/>
    <row r="837" s="120" customFormat="1"/>
    <row r="838" s="120" customFormat="1"/>
    <row r="839" s="120" customFormat="1"/>
    <row r="840" s="120" customFormat="1"/>
    <row r="841" s="120" customFormat="1"/>
    <row r="842" s="120" customFormat="1"/>
    <row r="843" s="120" customFormat="1"/>
    <row r="844" s="120" customFormat="1"/>
    <row r="845" s="120" customFormat="1"/>
    <row r="846" s="120" customFormat="1"/>
    <row r="847" s="120" customFormat="1"/>
    <row r="848" s="120" customFormat="1"/>
    <row r="849" s="120" customFormat="1"/>
    <row r="850" s="120" customFormat="1"/>
    <row r="851" s="120" customFormat="1"/>
    <row r="852" s="120" customFormat="1"/>
    <row r="853" s="120" customFormat="1"/>
    <row r="854" s="120" customFormat="1"/>
    <row r="855" s="120" customFormat="1"/>
    <row r="856" s="120" customFormat="1"/>
    <row r="857" s="120" customFormat="1"/>
    <row r="858" s="120" customFormat="1"/>
    <row r="859" s="120" customFormat="1"/>
    <row r="860" s="120" customFormat="1"/>
    <row r="861" s="120" customFormat="1"/>
    <row r="862" s="120" customFormat="1"/>
    <row r="863" s="120" customFormat="1"/>
    <row r="864" s="120" customFormat="1"/>
    <row r="865" s="120" customFormat="1"/>
    <row r="866" s="120" customFormat="1"/>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selectLockedCells="1"/>
  <mergeCells count="33">
    <mergeCell ref="C19:D19"/>
    <mergeCell ref="C20:D20"/>
    <mergeCell ref="C26:D26"/>
    <mergeCell ref="C27:D27"/>
    <mergeCell ref="C21:D21"/>
    <mergeCell ref="C22:D22"/>
    <mergeCell ref="C23:D23"/>
    <mergeCell ref="C24:D24"/>
    <mergeCell ref="C25:D25"/>
    <mergeCell ref="C17:D17"/>
    <mergeCell ref="C18:D18"/>
    <mergeCell ref="C9:D9"/>
    <mergeCell ref="A2:D2"/>
    <mergeCell ref="A1:D1"/>
    <mergeCell ref="C5:D5"/>
    <mergeCell ref="C6:D6"/>
    <mergeCell ref="C8:D8"/>
    <mergeCell ref="C34:D34"/>
    <mergeCell ref="C7:D7"/>
    <mergeCell ref="C35:D35"/>
    <mergeCell ref="C33:D33"/>
    <mergeCell ref="C31:D31"/>
    <mergeCell ref="C32:D32"/>
    <mergeCell ref="C13:D13"/>
    <mergeCell ref="C14:D14"/>
    <mergeCell ref="C28:D28"/>
    <mergeCell ref="C30:D30"/>
    <mergeCell ref="C29:D29"/>
    <mergeCell ref="C10:D10"/>
    <mergeCell ref="C11:D11"/>
    <mergeCell ref="C12:D12"/>
    <mergeCell ref="C15:D15"/>
    <mergeCell ref="C16:D16"/>
  </mergeCells>
  <pageMargins left="0.7" right="0.7" top="0.75" bottom="0.75" header="0.3" footer="0.3"/>
  <pageSetup scale="74"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rightToLeft="1" workbookViewId="0">
      <selection sqref="A1:B2"/>
    </sheetView>
  </sheetViews>
  <sheetFormatPr defaultRowHeight="15"/>
  <cols>
    <col min="1" max="2" width="10.7109375" customWidth="1"/>
    <col min="3" max="3" width="120.7109375" customWidth="1"/>
    <col min="4" max="5" width="10.7109375" customWidth="1"/>
    <col min="6" max="6" width="50.7109375" customWidth="1"/>
  </cols>
  <sheetData>
    <row r="1" spans="1:6" ht="51">
      <c r="A1" s="710"/>
      <c r="B1" s="710"/>
      <c r="C1" s="150" t="s">
        <v>2672</v>
      </c>
      <c r="D1" s="711" t="s">
        <v>785</v>
      </c>
      <c r="E1" s="711"/>
      <c r="F1" s="322">
        <f>'شناسنامه بازدید'!D3</f>
        <v>0</v>
      </c>
    </row>
    <row r="2" spans="1:6" ht="39" customHeight="1">
      <c r="A2" s="710"/>
      <c r="B2" s="710"/>
      <c r="C2" s="151" t="str">
        <f>"نام ارزیاب / ارزیابان:       "&amp;'شناسنامه بازدید'!C23</f>
        <v xml:space="preserve">نام ارزیاب / ارزیابان:       </v>
      </c>
      <c r="D2" s="711" t="s">
        <v>357</v>
      </c>
      <c r="E2" s="711"/>
      <c r="F2" s="322">
        <f>'شناسنامه بازدید'!B3</f>
        <v>0</v>
      </c>
    </row>
    <row r="3" spans="1:6" ht="51.75" thickBot="1">
      <c r="A3" s="153" t="s">
        <v>0</v>
      </c>
      <c r="B3" s="64" t="s">
        <v>1</v>
      </c>
      <c r="C3" s="64" t="s">
        <v>2</v>
      </c>
      <c r="D3" s="65" t="s">
        <v>934</v>
      </c>
      <c r="E3" s="322" t="s">
        <v>3</v>
      </c>
      <c r="F3" s="66" t="s">
        <v>786</v>
      </c>
    </row>
    <row r="4" spans="1:6" ht="26.25" customHeight="1" thickTop="1">
      <c r="A4" s="974" t="s">
        <v>1713</v>
      </c>
      <c r="B4" s="9">
        <v>1</v>
      </c>
      <c r="C4" s="400" t="s">
        <v>1132</v>
      </c>
      <c r="D4" s="399">
        <v>15</v>
      </c>
      <c r="E4" s="237"/>
      <c r="F4" s="326"/>
    </row>
    <row r="5" spans="1:6" ht="25.5">
      <c r="A5" s="975"/>
      <c r="B5" s="9">
        <v>2</v>
      </c>
      <c r="C5" s="400" t="s">
        <v>1133</v>
      </c>
      <c r="D5" s="399">
        <v>2</v>
      </c>
      <c r="E5" s="148"/>
      <c r="F5" s="326"/>
    </row>
    <row r="6" spans="1:6" ht="25.5">
      <c r="A6" s="975"/>
      <c r="B6" s="9">
        <v>3</v>
      </c>
      <c r="C6" s="400" t="s">
        <v>1134</v>
      </c>
      <c r="D6" s="399">
        <v>2</v>
      </c>
      <c r="E6" s="148"/>
      <c r="F6" s="326"/>
    </row>
    <row r="7" spans="1:6" ht="25.5">
      <c r="A7" s="975"/>
      <c r="B7" s="9">
        <v>4</v>
      </c>
      <c r="C7" s="400" t="s">
        <v>1127</v>
      </c>
      <c r="D7" s="399">
        <v>2</v>
      </c>
      <c r="E7" s="148"/>
      <c r="F7" s="326"/>
    </row>
    <row r="8" spans="1:6" ht="25.5">
      <c r="A8" s="975"/>
      <c r="B8" s="9">
        <v>5</v>
      </c>
      <c r="C8" s="400" t="s">
        <v>1135</v>
      </c>
      <c r="D8" s="399">
        <v>20</v>
      </c>
      <c r="E8" s="148"/>
      <c r="F8" s="326"/>
    </row>
    <row r="9" spans="1:6" ht="25.5">
      <c r="A9" s="975"/>
      <c r="B9" s="9">
        <v>6</v>
      </c>
      <c r="C9" s="400" t="s">
        <v>1126</v>
      </c>
      <c r="D9" s="399">
        <v>2</v>
      </c>
      <c r="E9" s="148"/>
      <c r="F9" s="326"/>
    </row>
    <row r="10" spans="1:6" ht="25.5">
      <c r="A10" s="975"/>
      <c r="B10" s="9">
        <v>7</v>
      </c>
      <c r="C10" s="400" t="s">
        <v>1136</v>
      </c>
      <c r="D10" s="399">
        <v>3</v>
      </c>
      <c r="E10" s="148"/>
      <c r="F10" s="326"/>
    </row>
    <row r="11" spans="1:6" ht="25.5">
      <c r="A11" s="975"/>
      <c r="B11" s="9">
        <v>8</v>
      </c>
      <c r="C11" s="400" t="s">
        <v>1128</v>
      </c>
      <c r="D11" s="399">
        <v>2</v>
      </c>
      <c r="E11" s="148"/>
      <c r="F11" s="326"/>
    </row>
    <row r="12" spans="1:6" ht="25.5">
      <c r="A12" s="975"/>
      <c r="B12" s="9">
        <v>9</v>
      </c>
      <c r="C12" s="400" t="s">
        <v>1129</v>
      </c>
      <c r="D12" s="399">
        <v>2</v>
      </c>
      <c r="E12" s="148"/>
      <c r="F12" s="326"/>
    </row>
    <row r="13" spans="1:6" ht="25.5">
      <c r="A13" s="975"/>
      <c r="B13" s="9">
        <v>10</v>
      </c>
      <c r="C13" s="400" t="s">
        <v>1130</v>
      </c>
      <c r="D13" s="399">
        <v>2</v>
      </c>
      <c r="E13" s="148"/>
      <c r="F13" s="326"/>
    </row>
    <row r="14" spans="1:6" ht="25.5">
      <c r="A14" s="975"/>
      <c r="B14" s="9">
        <v>11</v>
      </c>
      <c r="C14" s="400" t="s">
        <v>1137</v>
      </c>
      <c r="D14" s="399">
        <v>2</v>
      </c>
      <c r="E14" s="148"/>
      <c r="F14" s="326"/>
    </row>
    <row r="15" spans="1:6" ht="39">
      <c r="A15" s="975"/>
      <c r="B15" s="9">
        <v>12</v>
      </c>
      <c r="C15" s="401" t="s">
        <v>1138</v>
      </c>
      <c r="D15" s="399">
        <v>1</v>
      </c>
      <c r="E15" s="148"/>
      <c r="F15" s="326"/>
    </row>
    <row r="16" spans="1:6" ht="25.5">
      <c r="A16" s="975"/>
      <c r="B16" s="9">
        <v>13</v>
      </c>
      <c r="C16" s="400" t="s">
        <v>1139</v>
      </c>
      <c r="D16" s="399">
        <v>2</v>
      </c>
      <c r="E16" s="148"/>
      <c r="F16" s="326"/>
    </row>
    <row r="17" spans="1:6" ht="25.5">
      <c r="A17" s="975"/>
      <c r="B17" s="9">
        <v>14</v>
      </c>
      <c r="C17" s="401" t="s">
        <v>1140</v>
      </c>
      <c r="D17" s="399">
        <v>2</v>
      </c>
      <c r="E17" s="148"/>
      <c r="F17" s="326"/>
    </row>
    <row r="18" spans="1:6" ht="25.5">
      <c r="A18" s="975"/>
      <c r="B18" s="9">
        <v>15</v>
      </c>
      <c r="C18" s="401" t="s">
        <v>1141</v>
      </c>
      <c r="D18" s="399">
        <v>2</v>
      </c>
      <c r="E18" s="148"/>
      <c r="F18" s="326"/>
    </row>
    <row r="19" spans="1:6" ht="25.5">
      <c r="A19" s="975"/>
      <c r="B19" s="9">
        <v>16</v>
      </c>
      <c r="C19" s="401" t="s">
        <v>1142</v>
      </c>
      <c r="D19" s="399">
        <v>2</v>
      </c>
      <c r="E19" s="148"/>
      <c r="F19" s="326"/>
    </row>
    <row r="20" spans="1:6" ht="25.5">
      <c r="A20" s="975"/>
      <c r="B20" s="9">
        <v>17</v>
      </c>
      <c r="C20" s="401" t="s">
        <v>1143</v>
      </c>
      <c r="D20" s="399">
        <v>2</v>
      </c>
      <c r="E20" s="148"/>
      <c r="F20" s="326"/>
    </row>
    <row r="21" spans="1:6" ht="25.5">
      <c r="A21" s="975"/>
      <c r="B21" s="9">
        <v>18</v>
      </c>
      <c r="C21" s="401" t="s">
        <v>1144</v>
      </c>
      <c r="D21" s="399">
        <v>2</v>
      </c>
      <c r="E21" s="148"/>
      <c r="F21" s="326"/>
    </row>
    <row r="22" spans="1:6" ht="25.5">
      <c r="A22" s="975"/>
      <c r="B22" s="9">
        <v>19</v>
      </c>
      <c r="C22" s="401" t="s">
        <v>1145</v>
      </c>
      <c r="D22" s="399">
        <v>2</v>
      </c>
      <c r="E22" s="148"/>
      <c r="F22" s="326"/>
    </row>
    <row r="23" spans="1:6" ht="25.5">
      <c r="A23" s="975"/>
      <c r="B23" s="9">
        <v>20</v>
      </c>
      <c r="C23" s="401" t="s">
        <v>1146</v>
      </c>
      <c r="D23" s="399">
        <v>2</v>
      </c>
      <c r="E23" s="148"/>
      <c r="F23" s="326"/>
    </row>
    <row r="24" spans="1:6" ht="25.5">
      <c r="A24" s="975"/>
      <c r="B24" s="9">
        <v>21</v>
      </c>
      <c r="C24" s="401" t="s">
        <v>1147</v>
      </c>
      <c r="D24" s="399">
        <v>2</v>
      </c>
      <c r="E24" s="148"/>
      <c r="F24" s="326"/>
    </row>
    <row r="25" spans="1:6" ht="25.5">
      <c r="A25" s="975"/>
      <c r="B25" s="9">
        <v>22</v>
      </c>
      <c r="C25" s="401" t="s">
        <v>1148</v>
      </c>
      <c r="D25" s="399">
        <v>1</v>
      </c>
      <c r="E25" s="148"/>
      <c r="F25" s="326"/>
    </row>
    <row r="26" spans="1:6" ht="39">
      <c r="A26" s="975"/>
      <c r="B26" s="9">
        <v>23</v>
      </c>
      <c r="C26" s="400" t="s">
        <v>1149</v>
      </c>
      <c r="D26" s="399">
        <v>2</v>
      </c>
      <c r="E26" s="148"/>
      <c r="F26" s="326"/>
    </row>
    <row r="27" spans="1:6" ht="25.5">
      <c r="A27" s="975"/>
      <c r="B27" s="9">
        <v>24</v>
      </c>
      <c r="C27" s="400" t="s">
        <v>1150</v>
      </c>
      <c r="D27" s="399">
        <v>2</v>
      </c>
      <c r="E27" s="148"/>
      <c r="F27" s="326"/>
    </row>
    <row r="28" spans="1:6" ht="25.5">
      <c r="A28" s="975"/>
      <c r="B28" s="9">
        <v>25</v>
      </c>
      <c r="C28" s="400" t="s">
        <v>1151</v>
      </c>
      <c r="D28" s="399">
        <v>3</v>
      </c>
      <c r="E28" s="148"/>
      <c r="F28" s="326"/>
    </row>
    <row r="29" spans="1:6" ht="25.5">
      <c r="A29" s="975"/>
      <c r="B29" s="9">
        <v>26</v>
      </c>
      <c r="C29" s="400" t="s">
        <v>1152</v>
      </c>
      <c r="D29" s="399">
        <v>2</v>
      </c>
      <c r="E29" s="148"/>
      <c r="F29" s="326"/>
    </row>
    <row r="30" spans="1:6" ht="25.5">
      <c r="A30" s="975"/>
      <c r="B30" s="9">
        <v>27</v>
      </c>
      <c r="C30" s="400" t="s">
        <v>1153</v>
      </c>
      <c r="D30" s="399">
        <v>2</v>
      </c>
      <c r="E30" s="148"/>
      <c r="F30" s="326"/>
    </row>
    <row r="31" spans="1:6" ht="25.5">
      <c r="A31" s="975"/>
      <c r="B31" s="9">
        <v>28</v>
      </c>
      <c r="C31" s="401" t="s">
        <v>1154</v>
      </c>
      <c r="D31" s="399">
        <v>1</v>
      </c>
      <c r="E31" s="148"/>
      <c r="F31" s="326"/>
    </row>
    <row r="32" spans="1:6" ht="25.5">
      <c r="A32" s="975"/>
      <c r="B32" s="9">
        <v>29</v>
      </c>
      <c r="C32" s="401" t="s">
        <v>1155</v>
      </c>
      <c r="D32" s="399">
        <v>3</v>
      </c>
      <c r="E32" s="148"/>
      <c r="F32" s="326"/>
    </row>
    <row r="33" spans="1:6" ht="25.5">
      <c r="A33" s="975"/>
      <c r="B33" s="9">
        <v>30</v>
      </c>
      <c r="C33" s="400" t="s">
        <v>1156</v>
      </c>
      <c r="D33" s="399">
        <v>3</v>
      </c>
      <c r="E33" s="148"/>
      <c r="F33" s="326"/>
    </row>
    <row r="34" spans="1:6" ht="25.5">
      <c r="A34" s="975"/>
      <c r="B34" s="9">
        <v>31</v>
      </c>
      <c r="C34" s="400" t="s">
        <v>1131</v>
      </c>
      <c r="D34" s="399">
        <v>2</v>
      </c>
      <c r="E34" s="148"/>
      <c r="F34" s="326"/>
    </row>
    <row r="35" spans="1:6" ht="25.5">
      <c r="A35" s="975"/>
      <c r="B35" s="397">
        <v>32</v>
      </c>
      <c r="C35" s="400" t="s">
        <v>2673</v>
      </c>
      <c r="D35" s="399">
        <v>6</v>
      </c>
      <c r="E35" s="325"/>
      <c r="F35" s="323"/>
    </row>
    <row r="36" spans="1:6" ht="25.5">
      <c r="A36" s="844" t="s">
        <v>4</v>
      </c>
      <c r="B36" s="701"/>
      <c r="C36" s="398"/>
      <c r="D36" s="147">
        <f>SUM(D4:D35)</f>
        <v>100</v>
      </c>
      <c r="E36" s="846" t="s">
        <v>6</v>
      </c>
      <c r="F36" s="706">
        <f>D37/D36*100</f>
        <v>0</v>
      </c>
    </row>
    <row r="37" spans="1:6" ht="25.5">
      <c r="A37" s="845"/>
      <c r="B37" s="703"/>
      <c r="C37" s="327" t="s">
        <v>7</v>
      </c>
      <c r="D37" s="147">
        <f>SUM(E4:E34)</f>
        <v>0</v>
      </c>
      <c r="E37" s="847"/>
      <c r="F37" s="707"/>
    </row>
    <row r="38" spans="1:6" ht="21">
      <c r="A38" s="809" t="s">
        <v>9</v>
      </c>
      <c r="B38" s="809"/>
      <c r="C38" s="809"/>
      <c r="D38" s="809"/>
      <c r="E38" s="809"/>
      <c r="F38" s="809"/>
    </row>
  </sheetData>
  <mergeCells count="8">
    <mergeCell ref="A1:B2"/>
    <mergeCell ref="D1:E1"/>
    <mergeCell ref="D2:E2"/>
    <mergeCell ref="F36:F37"/>
    <mergeCell ref="A38:F38"/>
    <mergeCell ref="A4:A35"/>
    <mergeCell ref="A36:B37"/>
    <mergeCell ref="E36:E3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I140"/>
  <sheetViews>
    <sheetView showGridLines="0" rightToLeft="1" topLeftCell="C1" zoomScaleNormal="100" workbookViewId="0">
      <pane ySplit="3" topLeftCell="A4" activePane="bottomLeft" state="frozen"/>
      <selection pane="bottomLeft"/>
    </sheetView>
  </sheetViews>
  <sheetFormatPr defaultColWidth="0" defaultRowHeight="15" zeroHeight="1"/>
  <cols>
    <col min="1" max="2" width="9.140625" hidden="1" customWidth="1"/>
    <col min="3" max="4" width="20.7109375" customWidth="1"/>
    <col min="5" max="5" width="120.7109375" customWidth="1"/>
    <col min="6" max="7" width="10.7109375" customWidth="1"/>
    <col min="8" max="8" width="50.7109375" customWidth="1"/>
    <col min="9" max="9" width="0" hidden="1" customWidth="1"/>
    <col min="10" max="16384" width="9.140625" hidden="1"/>
  </cols>
  <sheetData>
    <row r="1" spans="3:8" s="25" customFormat="1" ht="50.1" customHeight="1">
      <c r="C1" s="710"/>
      <c r="D1" s="740" t="s">
        <v>930</v>
      </c>
      <c r="E1" s="742"/>
      <c r="F1" s="711" t="s">
        <v>785</v>
      </c>
      <c r="G1" s="711"/>
      <c r="H1" s="62">
        <f>'شناسنامه بازدید'!D3</f>
        <v>0</v>
      </c>
    </row>
    <row r="2" spans="3:8" s="25" customFormat="1" ht="50.1" customHeight="1">
      <c r="C2" s="710"/>
      <c r="D2" s="977" t="str">
        <f>"نام ارزیاب / ارزیابان:       "&amp;'شناسنامه بازدید'!C24</f>
        <v xml:space="preserve">نام ارزیاب / ارزیابان:       </v>
      </c>
      <c r="E2" s="978"/>
      <c r="F2" s="711" t="s">
        <v>357</v>
      </c>
      <c r="G2" s="711"/>
      <c r="H2" s="62">
        <f>'شناسنامه بازدید'!B3</f>
        <v>0</v>
      </c>
    </row>
    <row r="3" spans="3:8" s="27" customFormat="1" ht="50.1" customHeight="1">
      <c r="C3" s="110" t="s">
        <v>1</v>
      </c>
      <c r="D3" s="153" t="s">
        <v>2681</v>
      </c>
      <c r="E3" s="110" t="s">
        <v>2</v>
      </c>
      <c r="F3" s="111" t="s">
        <v>934</v>
      </c>
      <c r="G3" s="61" t="s">
        <v>3</v>
      </c>
      <c r="H3" s="243" t="s">
        <v>786</v>
      </c>
    </row>
    <row r="4" spans="3:8" ht="25.5" customHeight="1">
      <c r="C4" s="979" t="s">
        <v>2682</v>
      </c>
      <c r="D4" s="244">
        <v>1</v>
      </c>
      <c r="E4" s="271" t="s">
        <v>2675</v>
      </c>
      <c r="F4" s="403">
        <v>2</v>
      </c>
      <c r="G4" s="403"/>
      <c r="H4" s="976"/>
    </row>
    <row r="5" spans="3:8" ht="25.5">
      <c r="C5" s="979"/>
      <c r="D5" s="244">
        <v>2</v>
      </c>
      <c r="E5" s="271" t="s">
        <v>2676</v>
      </c>
      <c r="F5" s="403">
        <v>2</v>
      </c>
      <c r="G5" s="403"/>
      <c r="H5" s="976"/>
    </row>
    <row r="6" spans="3:8" ht="24" customHeight="1">
      <c r="C6" s="980"/>
      <c r="D6" s="244">
        <v>3</v>
      </c>
      <c r="E6" s="271" t="s">
        <v>2677</v>
      </c>
      <c r="F6" s="403">
        <v>2</v>
      </c>
      <c r="G6" s="403"/>
      <c r="H6" s="976"/>
    </row>
    <row r="7" spans="3:8" ht="25.5" customHeight="1">
      <c r="C7" s="981" t="s">
        <v>2683</v>
      </c>
      <c r="D7" s="244">
        <v>4</v>
      </c>
      <c r="E7" s="271" t="s">
        <v>2678</v>
      </c>
      <c r="F7" s="403">
        <v>2</v>
      </c>
      <c r="G7" s="403"/>
      <c r="H7" s="976"/>
    </row>
    <row r="8" spans="3:8" ht="25.5" customHeight="1">
      <c r="C8" s="982"/>
      <c r="D8" s="244">
        <v>5</v>
      </c>
      <c r="E8" s="271" t="s">
        <v>2679</v>
      </c>
      <c r="F8" s="403">
        <v>1</v>
      </c>
      <c r="G8" s="403"/>
      <c r="H8" s="976"/>
    </row>
    <row r="9" spans="3:8" ht="25.5" customHeight="1">
      <c r="C9" s="983"/>
      <c r="D9" s="244">
        <v>6</v>
      </c>
      <c r="E9" s="271" t="s">
        <v>2680</v>
      </c>
      <c r="F9" s="403">
        <v>2</v>
      </c>
      <c r="G9" s="403"/>
      <c r="H9" s="976"/>
    </row>
    <row r="10" spans="3:8" ht="25.5">
      <c r="C10" s="981" t="s">
        <v>2684</v>
      </c>
      <c r="D10" s="244">
        <v>7</v>
      </c>
      <c r="E10" s="271" t="s">
        <v>2685</v>
      </c>
      <c r="F10" s="403">
        <v>2</v>
      </c>
      <c r="G10" s="403"/>
      <c r="H10" s="976"/>
    </row>
    <row r="11" spans="3:8" ht="25.5" customHeight="1">
      <c r="C11" s="982"/>
      <c r="D11" s="244">
        <v>8</v>
      </c>
      <c r="E11" s="271" t="s">
        <v>2688</v>
      </c>
      <c r="F11" s="403">
        <v>2</v>
      </c>
      <c r="G11" s="403"/>
      <c r="H11" s="976"/>
    </row>
    <row r="12" spans="3:8" ht="25.5">
      <c r="C12" s="983"/>
      <c r="D12" s="244">
        <v>9</v>
      </c>
      <c r="E12" s="271" t="s">
        <v>2686</v>
      </c>
      <c r="F12" s="403">
        <v>2</v>
      </c>
      <c r="G12" s="403"/>
      <c r="H12" s="976"/>
    </row>
    <row r="13" spans="3:8" ht="25.5">
      <c r="C13" s="981" t="s">
        <v>2694</v>
      </c>
      <c r="D13" s="244">
        <v>10</v>
      </c>
      <c r="E13" s="114" t="s">
        <v>2687</v>
      </c>
      <c r="F13" s="113"/>
      <c r="G13" s="113"/>
      <c r="H13" s="976"/>
    </row>
    <row r="14" spans="3:8" ht="25.5">
      <c r="C14" s="982"/>
      <c r="D14" s="244">
        <v>11</v>
      </c>
      <c r="E14" s="271" t="s">
        <v>2689</v>
      </c>
      <c r="F14" s="404">
        <v>1</v>
      </c>
      <c r="G14" s="404"/>
      <c r="H14" s="976"/>
    </row>
    <row r="15" spans="3:8" ht="25.5">
      <c r="C15" s="982"/>
      <c r="D15" s="244">
        <v>12</v>
      </c>
      <c r="E15" s="271" t="s">
        <v>2690</v>
      </c>
      <c r="F15" s="404">
        <v>1</v>
      </c>
      <c r="G15" s="404"/>
      <c r="H15" s="976"/>
    </row>
    <row r="16" spans="3:8" ht="25.5">
      <c r="C16" s="982"/>
      <c r="D16" s="244">
        <v>13</v>
      </c>
      <c r="E16" s="271" t="s">
        <v>2695</v>
      </c>
      <c r="F16" s="404">
        <v>1</v>
      </c>
      <c r="G16" s="404"/>
      <c r="H16" s="976"/>
    </row>
    <row r="17" spans="3:8" ht="25.5">
      <c r="C17" s="982"/>
      <c r="D17" s="244">
        <v>14</v>
      </c>
      <c r="E17" s="271" t="s">
        <v>2691</v>
      </c>
      <c r="F17" s="404">
        <v>1</v>
      </c>
      <c r="G17" s="404"/>
      <c r="H17" s="976"/>
    </row>
    <row r="18" spans="3:8" ht="25.5">
      <c r="C18" s="982"/>
      <c r="D18" s="244">
        <v>15</v>
      </c>
      <c r="E18" s="271" t="s">
        <v>2692</v>
      </c>
      <c r="F18" s="404">
        <v>1</v>
      </c>
      <c r="G18" s="404"/>
      <c r="H18" s="976"/>
    </row>
    <row r="19" spans="3:8" ht="25.5">
      <c r="C19" s="983"/>
      <c r="D19" s="244">
        <v>16</v>
      </c>
      <c r="E19" s="271" t="s">
        <v>2693</v>
      </c>
      <c r="F19" s="404">
        <v>1</v>
      </c>
      <c r="G19" s="404"/>
      <c r="H19" s="976"/>
    </row>
    <row r="20" spans="3:8" ht="25.5">
      <c r="C20" s="981" t="s">
        <v>2698</v>
      </c>
      <c r="D20" s="244">
        <v>17</v>
      </c>
      <c r="E20" s="271" t="s">
        <v>2696</v>
      </c>
      <c r="F20" s="403">
        <v>2</v>
      </c>
      <c r="G20" s="403"/>
      <c r="H20" s="976"/>
    </row>
    <row r="21" spans="3:8" ht="25.5">
      <c r="C21" s="983"/>
      <c r="D21" s="244">
        <v>18</v>
      </c>
      <c r="E21" s="271" t="s">
        <v>2697</v>
      </c>
      <c r="F21" s="403">
        <v>2</v>
      </c>
      <c r="G21" s="403"/>
      <c r="H21" s="976"/>
    </row>
    <row r="22" spans="3:8" ht="25.5">
      <c r="C22" s="981" t="s">
        <v>2699</v>
      </c>
      <c r="D22" s="244">
        <v>19</v>
      </c>
      <c r="E22" s="271" t="s">
        <v>2700</v>
      </c>
      <c r="F22" s="403">
        <v>2</v>
      </c>
      <c r="G22" s="403"/>
      <c r="H22" s="976"/>
    </row>
    <row r="23" spans="3:8" ht="25.5">
      <c r="C23" s="982"/>
      <c r="D23" s="244">
        <v>20</v>
      </c>
      <c r="E23" s="271" t="s">
        <v>2701</v>
      </c>
      <c r="F23" s="403">
        <v>2</v>
      </c>
      <c r="G23" s="403"/>
      <c r="H23" s="976"/>
    </row>
    <row r="24" spans="3:8" ht="25.5" customHeight="1">
      <c r="C24" s="982"/>
      <c r="D24" s="244">
        <v>21</v>
      </c>
      <c r="E24" s="271" t="s">
        <v>2702</v>
      </c>
      <c r="F24" s="403">
        <v>2</v>
      </c>
      <c r="G24" s="403"/>
      <c r="H24" s="976"/>
    </row>
    <row r="25" spans="3:8" ht="25.5" customHeight="1">
      <c r="C25" s="983"/>
      <c r="D25" s="244">
        <v>22</v>
      </c>
      <c r="E25" s="271" t="s">
        <v>2703</v>
      </c>
      <c r="F25" s="403">
        <v>2</v>
      </c>
      <c r="G25" s="403"/>
      <c r="H25" s="976"/>
    </row>
    <row r="26" spans="3:8" ht="25.5" customHeight="1">
      <c r="C26" s="987" t="s">
        <v>2730</v>
      </c>
      <c r="D26" s="244">
        <v>23</v>
      </c>
      <c r="E26" s="408" t="s">
        <v>2704</v>
      </c>
      <c r="F26" s="409"/>
      <c r="G26" s="409"/>
      <c r="H26" s="406"/>
    </row>
    <row r="27" spans="3:8" ht="25.5" customHeight="1">
      <c r="C27" s="979"/>
      <c r="D27" s="244">
        <v>24</v>
      </c>
      <c r="E27" s="402" t="s">
        <v>2705</v>
      </c>
      <c r="F27" s="403">
        <v>2</v>
      </c>
      <c r="G27" s="403"/>
      <c r="H27" s="406"/>
    </row>
    <row r="28" spans="3:8" ht="25.5" customHeight="1">
      <c r="C28" s="979"/>
      <c r="D28" s="244">
        <v>25</v>
      </c>
      <c r="E28" s="402" t="s">
        <v>2706</v>
      </c>
      <c r="F28" s="403">
        <v>1</v>
      </c>
      <c r="G28" s="403"/>
      <c r="H28" s="406"/>
    </row>
    <row r="29" spans="3:8" ht="25.5" customHeight="1">
      <c r="C29" s="979"/>
      <c r="D29" s="244">
        <v>26</v>
      </c>
      <c r="E29" s="402" t="s">
        <v>2707</v>
      </c>
      <c r="F29" s="403">
        <v>1</v>
      </c>
      <c r="G29" s="403"/>
      <c r="H29" s="406"/>
    </row>
    <row r="30" spans="3:8" ht="25.5" customHeight="1">
      <c r="C30" s="979"/>
      <c r="D30" s="244">
        <v>27</v>
      </c>
      <c r="E30" s="402" t="s">
        <v>2708</v>
      </c>
      <c r="F30" s="403">
        <v>1</v>
      </c>
      <c r="G30" s="403"/>
      <c r="H30" s="406"/>
    </row>
    <row r="31" spans="3:8" ht="25.5" customHeight="1">
      <c r="C31" s="979"/>
      <c r="D31" s="244">
        <v>28</v>
      </c>
      <c r="E31" s="402" t="s">
        <v>2709</v>
      </c>
      <c r="F31" s="403">
        <v>2</v>
      </c>
      <c r="G31" s="403"/>
      <c r="H31" s="406"/>
    </row>
    <row r="32" spans="3:8" ht="25.5" customHeight="1">
      <c r="C32" s="979"/>
      <c r="D32" s="244">
        <v>29</v>
      </c>
      <c r="E32" s="402" t="s">
        <v>2710</v>
      </c>
      <c r="F32" s="403">
        <v>2</v>
      </c>
      <c r="G32" s="403"/>
      <c r="H32" s="406"/>
    </row>
    <row r="33" spans="3:8" ht="25.5" customHeight="1">
      <c r="C33" s="979"/>
      <c r="D33" s="244">
        <v>30</v>
      </c>
      <c r="E33" s="402" t="s">
        <v>2711</v>
      </c>
      <c r="F33" s="403">
        <v>2</v>
      </c>
      <c r="G33" s="403"/>
      <c r="H33" s="406"/>
    </row>
    <row r="34" spans="3:8" ht="25.5" customHeight="1">
      <c r="C34" s="979"/>
      <c r="D34" s="244">
        <v>31</v>
      </c>
      <c r="E34" s="402" t="s">
        <v>2712</v>
      </c>
      <c r="F34" s="403">
        <v>2</v>
      </c>
      <c r="G34" s="403"/>
      <c r="H34" s="406"/>
    </row>
    <row r="35" spans="3:8" ht="25.5" customHeight="1">
      <c r="C35" s="979"/>
      <c r="D35" s="244">
        <v>32</v>
      </c>
      <c r="E35" s="402" t="s">
        <v>2713</v>
      </c>
      <c r="F35" s="403">
        <v>2</v>
      </c>
      <c r="G35" s="403"/>
      <c r="H35" s="406"/>
    </row>
    <row r="36" spans="3:8" ht="25.5" customHeight="1">
      <c r="C36" s="979"/>
      <c r="D36" s="244">
        <v>33</v>
      </c>
      <c r="E36" s="402" t="s">
        <v>2714</v>
      </c>
      <c r="F36" s="403">
        <v>2</v>
      </c>
      <c r="G36" s="403"/>
      <c r="H36" s="406"/>
    </row>
    <row r="37" spans="3:8" ht="25.5" customHeight="1">
      <c r="C37" s="979"/>
      <c r="D37" s="244">
        <v>34</v>
      </c>
      <c r="E37" s="402" t="s">
        <v>2715</v>
      </c>
      <c r="F37" s="403">
        <v>2</v>
      </c>
      <c r="G37" s="403"/>
      <c r="H37" s="406"/>
    </row>
    <row r="38" spans="3:8" ht="25.5" customHeight="1">
      <c r="C38" s="979"/>
      <c r="D38" s="244">
        <v>35</v>
      </c>
      <c r="E38" s="402" t="s">
        <v>2716</v>
      </c>
      <c r="F38" s="403">
        <v>2</v>
      </c>
      <c r="G38" s="403"/>
      <c r="H38" s="406"/>
    </row>
    <row r="39" spans="3:8" ht="25.5" customHeight="1">
      <c r="C39" s="979"/>
      <c r="D39" s="244">
        <v>36</v>
      </c>
      <c r="E39" s="402" t="s">
        <v>2717</v>
      </c>
      <c r="F39" s="403">
        <v>2</v>
      </c>
      <c r="G39" s="403"/>
      <c r="H39" s="406"/>
    </row>
    <row r="40" spans="3:8" ht="25.5" customHeight="1">
      <c r="C40" s="979"/>
      <c r="D40" s="244">
        <v>37</v>
      </c>
      <c r="E40" s="402" t="s">
        <v>2718</v>
      </c>
      <c r="F40" s="403">
        <v>2</v>
      </c>
      <c r="G40" s="403"/>
      <c r="H40" s="406"/>
    </row>
    <row r="41" spans="3:8" ht="64.5" customHeight="1">
      <c r="C41" s="988" t="s">
        <v>2720</v>
      </c>
      <c r="D41" s="244">
        <v>38</v>
      </c>
      <c r="E41" s="402" t="s">
        <v>2719</v>
      </c>
      <c r="F41" s="405">
        <v>2</v>
      </c>
      <c r="G41" s="405"/>
      <c r="H41" s="406"/>
    </row>
    <row r="42" spans="3:8" ht="25.5" customHeight="1">
      <c r="C42" s="988"/>
      <c r="D42" s="244">
        <v>39</v>
      </c>
      <c r="E42" s="402" t="s">
        <v>2721</v>
      </c>
      <c r="F42" s="405"/>
      <c r="G42" s="405"/>
      <c r="H42" s="406"/>
    </row>
    <row r="43" spans="3:8" ht="25.5" customHeight="1">
      <c r="C43" s="988"/>
      <c r="D43" s="244">
        <v>40</v>
      </c>
      <c r="E43" s="402" t="s">
        <v>2722</v>
      </c>
      <c r="F43" s="403">
        <v>2</v>
      </c>
      <c r="G43" s="403"/>
      <c r="H43" s="406"/>
    </row>
    <row r="44" spans="3:8" ht="25.5" customHeight="1">
      <c r="C44" s="988"/>
      <c r="D44" s="244">
        <v>41</v>
      </c>
      <c r="E44" s="402" t="s">
        <v>2723</v>
      </c>
      <c r="F44" s="403">
        <v>2</v>
      </c>
      <c r="G44" s="403"/>
      <c r="H44" s="406"/>
    </row>
    <row r="45" spans="3:8" ht="25.5" customHeight="1">
      <c r="C45" s="988"/>
      <c r="D45" s="244">
        <v>42</v>
      </c>
      <c r="E45" s="402" t="s">
        <v>2724</v>
      </c>
      <c r="F45" s="403">
        <v>2</v>
      </c>
      <c r="G45" s="403"/>
      <c r="H45" s="406"/>
    </row>
    <row r="46" spans="3:8" ht="25.5" customHeight="1">
      <c r="C46" s="988"/>
      <c r="D46" s="244">
        <v>43</v>
      </c>
      <c r="E46" s="402" t="s">
        <v>2725</v>
      </c>
      <c r="F46" s="403">
        <v>2</v>
      </c>
      <c r="G46" s="403"/>
      <c r="H46" s="406"/>
    </row>
    <row r="47" spans="3:8" ht="25.5" customHeight="1">
      <c r="C47" s="988"/>
      <c r="D47" s="244">
        <v>44</v>
      </c>
      <c r="E47" s="402" t="s">
        <v>2726</v>
      </c>
      <c r="F47" s="403">
        <v>2</v>
      </c>
      <c r="G47" s="403"/>
      <c r="H47" s="406"/>
    </row>
    <row r="48" spans="3:8" ht="25.5" customHeight="1">
      <c r="C48" s="988"/>
      <c r="D48" s="244">
        <v>45</v>
      </c>
      <c r="E48" s="402" t="s">
        <v>2727</v>
      </c>
      <c r="F48" s="403">
        <v>2</v>
      </c>
      <c r="G48" s="403"/>
      <c r="H48" s="406"/>
    </row>
    <row r="49" spans="3:8" ht="25.5" customHeight="1">
      <c r="C49" s="988"/>
      <c r="D49" s="244">
        <v>46</v>
      </c>
      <c r="E49" s="402" t="s">
        <v>2728</v>
      </c>
      <c r="F49" s="403">
        <v>2</v>
      </c>
      <c r="G49" s="403"/>
      <c r="H49" s="406"/>
    </row>
    <row r="50" spans="3:8" ht="25.5" customHeight="1">
      <c r="C50" s="988"/>
      <c r="D50" s="244">
        <v>47</v>
      </c>
      <c r="E50" s="402" t="s">
        <v>2729</v>
      </c>
      <c r="F50" s="403">
        <v>2</v>
      </c>
      <c r="G50" s="403"/>
      <c r="H50" s="406"/>
    </row>
    <row r="51" spans="3:8" ht="25.5" customHeight="1">
      <c r="C51" s="988"/>
      <c r="D51" s="244">
        <v>48</v>
      </c>
      <c r="E51" s="411" t="s">
        <v>2731</v>
      </c>
      <c r="F51" s="405"/>
      <c r="G51" s="405"/>
      <c r="H51" s="406"/>
    </row>
    <row r="52" spans="3:8" ht="37.5" customHeight="1">
      <c r="C52" s="988"/>
      <c r="D52" s="244">
        <v>49</v>
      </c>
      <c r="E52" s="402" t="s">
        <v>2732</v>
      </c>
      <c r="F52" s="403">
        <v>1</v>
      </c>
      <c r="G52" s="403"/>
      <c r="H52" s="406"/>
    </row>
    <row r="53" spans="3:8" ht="25.5" customHeight="1">
      <c r="C53" s="988"/>
      <c r="D53" s="244">
        <v>50</v>
      </c>
      <c r="E53" s="402" t="s">
        <v>2733</v>
      </c>
      <c r="F53" s="403">
        <v>3</v>
      </c>
      <c r="G53" s="403"/>
      <c r="H53" s="406"/>
    </row>
    <row r="54" spans="3:8" ht="25.5" customHeight="1">
      <c r="C54" s="988"/>
      <c r="D54" s="244">
        <v>51</v>
      </c>
      <c r="E54" s="411" t="s">
        <v>2734</v>
      </c>
      <c r="F54" s="405"/>
      <c r="G54" s="405"/>
      <c r="H54" s="406"/>
    </row>
    <row r="55" spans="3:8" ht="25.5" customHeight="1">
      <c r="C55" s="988"/>
      <c r="D55" s="244">
        <v>52</v>
      </c>
      <c r="E55" s="402" t="s">
        <v>2735</v>
      </c>
      <c r="F55" s="403">
        <v>1</v>
      </c>
      <c r="G55" s="403"/>
      <c r="H55" s="406"/>
    </row>
    <row r="56" spans="3:8" ht="25.5" customHeight="1">
      <c r="C56" s="988"/>
      <c r="D56" s="244">
        <v>53</v>
      </c>
      <c r="E56" s="402" t="s">
        <v>2736</v>
      </c>
      <c r="F56" s="403">
        <v>1</v>
      </c>
      <c r="G56" s="403"/>
      <c r="H56" s="406"/>
    </row>
    <row r="57" spans="3:8" ht="25.5" customHeight="1">
      <c r="C57" s="988"/>
      <c r="D57" s="244">
        <v>54</v>
      </c>
      <c r="E57" s="402" t="s">
        <v>2737</v>
      </c>
      <c r="F57" s="405">
        <v>2</v>
      </c>
      <c r="G57" s="405"/>
      <c r="H57" s="406"/>
    </row>
    <row r="58" spans="3:8" ht="25.5" customHeight="1">
      <c r="C58" s="988"/>
      <c r="D58" s="244">
        <v>55</v>
      </c>
      <c r="E58" s="411" t="s">
        <v>2738</v>
      </c>
      <c r="F58" s="405"/>
      <c r="G58" s="405"/>
      <c r="H58" s="406"/>
    </row>
    <row r="59" spans="3:8" ht="25.5" customHeight="1">
      <c r="C59" s="988"/>
      <c r="D59" s="244">
        <v>56</v>
      </c>
      <c r="E59" s="402" t="s">
        <v>2739</v>
      </c>
      <c r="F59" s="403">
        <v>1</v>
      </c>
      <c r="G59" s="403"/>
      <c r="H59" s="406"/>
    </row>
    <row r="60" spans="3:8" ht="25.5" customHeight="1">
      <c r="C60" s="988"/>
      <c r="D60" s="244">
        <v>57</v>
      </c>
      <c r="E60" s="402" t="s">
        <v>2740</v>
      </c>
      <c r="F60" s="403">
        <v>1</v>
      </c>
      <c r="G60" s="403"/>
      <c r="H60" s="406"/>
    </row>
    <row r="61" spans="3:8" ht="25.5" customHeight="1">
      <c r="C61" s="988"/>
      <c r="D61" s="244">
        <v>58</v>
      </c>
      <c r="E61" s="402" t="s">
        <v>2741</v>
      </c>
      <c r="F61" s="403">
        <v>2</v>
      </c>
      <c r="G61" s="403"/>
      <c r="H61" s="406"/>
    </row>
    <row r="62" spans="3:8" ht="25.5" customHeight="1">
      <c r="C62" s="988"/>
      <c r="D62" s="244">
        <v>59</v>
      </c>
      <c r="E62" s="402" t="s">
        <v>2742</v>
      </c>
      <c r="F62" s="403">
        <v>2</v>
      </c>
      <c r="G62" s="403"/>
      <c r="H62" s="406"/>
    </row>
    <row r="63" spans="3:8" ht="25.5" customHeight="1">
      <c r="C63" s="988"/>
      <c r="D63" s="244">
        <v>60</v>
      </c>
      <c r="E63" s="402" t="s">
        <v>2743</v>
      </c>
      <c r="F63" s="403">
        <v>1</v>
      </c>
      <c r="G63" s="403"/>
      <c r="H63" s="406"/>
    </row>
    <row r="64" spans="3:8" ht="25.5" customHeight="1">
      <c r="C64" s="988"/>
      <c r="D64" s="244">
        <v>61</v>
      </c>
      <c r="E64" s="411" t="s">
        <v>2744</v>
      </c>
      <c r="F64" s="407"/>
      <c r="G64" s="407"/>
      <c r="H64" s="406"/>
    </row>
    <row r="65" spans="3:8" ht="25.5" customHeight="1">
      <c r="C65" s="988"/>
      <c r="D65" s="244">
        <v>62</v>
      </c>
      <c r="E65" s="402" t="s">
        <v>2745</v>
      </c>
      <c r="F65" s="403">
        <v>1</v>
      </c>
      <c r="G65" s="403"/>
      <c r="H65" s="406"/>
    </row>
    <row r="66" spans="3:8" ht="25.5" customHeight="1">
      <c r="C66" s="988"/>
      <c r="D66" s="244">
        <v>63</v>
      </c>
      <c r="E66" s="402" t="s">
        <v>2746</v>
      </c>
      <c r="F66" s="403">
        <v>1</v>
      </c>
      <c r="G66" s="403"/>
      <c r="H66" s="406"/>
    </row>
    <row r="67" spans="3:8" ht="25.5" customHeight="1">
      <c r="C67" s="988"/>
      <c r="D67" s="244">
        <v>64</v>
      </c>
      <c r="E67" s="402" t="s">
        <v>2747</v>
      </c>
      <c r="F67" s="403">
        <v>1</v>
      </c>
      <c r="G67" s="403"/>
      <c r="H67" s="406"/>
    </row>
    <row r="68" spans="3:8" ht="25.5" customHeight="1">
      <c r="C68" s="988"/>
      <c r="D68" s="244">
        <v>65</v>
      </c>
      <c r="E68" s="402" t="s">
        <v>2748</v>
      </c>
      <c r="F68" s="403">
        <v>2</v>
      </c>
      <c r="G68" s="403"/>
      <c r="H68" s="406"/>
    </row>
    <row r="69" spans="3:8" ht="25.5" customHeight="1">
      <c r="C69" s="979" t="s">
        <v>2749</v>
      </c>
      <c r="D69" s="244">
        <v>66</v>
      </c>
      <c r="E69" s="402" t="s">
        <v>2750</v>
      </c>
      <c r="F69" s="403">
        <v>2</v>
      </c>
      <c r="G69" s="403"/>
      <c r="H69" s="406"/>
    </row>
    <row r="70" spans="3:8" ht="47.25" customHeight="1">
      <c r="C70" s="979"/>
      <c r="D70" s="244">
        <v>67</v>
      </c>
      <c r="E70" s="402" t="s">
        <v>2751</v>
      </c>
      <c r="F70" s="403">
        <v>2</v>
      </c>
      <c r="G70" s="403"/>
      <c r="H70" s="406"/>
    </row>
    <row r="71" spans="3:8" s="1" customFormat="1" ht="25.5">
      <c r="C71" s="984"/>
      <c r="D71" s="324"/>
      <c r="E71" s="410"/>
      <c r="F71" s="112">
        <f>SUM(F4:F12,F14:F19,F20:F23,F24:F25,F27:F29,F30:F35,F36:F40,F41,F43:F45,F46:F50,F52:F53,F55:F57,F59:F63,F65:F70)</f>
        <v>102</v>
      </c>
      <c r="G71" s="985" t="s">
        <v>6</v>
      </c>
      <c r="H71" s="986">
        <f>F72/F71*100</f>
        <v>0</v>
      </c>
    </row>
    <row r="72" spans="3:8" s="1" customFormat="1" ht="25.5">
      <c r="C72" s="703"/>
      <c r="D72" s="321"/>
      <c r="E72" s="410"/>
      <c r="F72" s="28">
        <f>SUM(G4:G70)</f>
        <v>0</v>
      </c>
      <c r="G72" s="847"/>
      <c r="H72" s="707"/>
    </row>
    <row r="73" spans="3:8" ht="300" customHeight="1">
      <c r="C73" s="809"/>
      <c r="D73" s="809"/>
      <c r="E73" s="809"/>
      <c r="F73" s="809"/>
      <c r="G73" s="809"/>
      <c r="H73" s="809"/>
    </row>
    <row r="74" spans="3:8"/>
    <row r="75" spans="3:8"/>
    <row r="76" spans="3:8"/>
    <row r="77" spans="3:8"/>
    <row r="78" spans="3:8"/>
    <row r="79" spans="3:8"/>
    <row r="80" spans="3:8"/>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sheetData>
  <sheetProtection formatRows="0" selectLockedCells="1"/>
  <mergeCells count="22">
    <mergeCell ref="C73:H73"/>
    <mergeCell ref="C71:C72"/>
    <mergeCell ref="G71:G72"/>
    <mergeCell ref="H71:H72"/>
    <mergeCell ref="H7:H10"/>
    <mergeCell ref="H11:H23"/>
    <mergeCell ref="C20:C21"/>
    <mergeCell ref="C22:C25"/>
    <mergeCell ref="C26:C40"/>
    <mergeCell ref="C69:C70"/>
    <mergeCell ref="C41:C68"/>
    <mergeCell ref="C1:C2"/>
    <mergeCell ref="F1:G1"/>
    <mergeCell ref="F2:G2"/>
    <mergeCell ref="H4:H6"/>
    <mergeCell ref="H24:H25"/>
    <mergeCell ref="D2:E2"/>
    <mergeCell ref="D1:E1"/>
    <mergeCell ref="C4:C6"/>
    <mergeCell ref="C7:C9"/>
    <mergeCell ref="C10:C12"/>
    <mergeCell ref="C13:C19"/>
  </mergeCells>
  <pageMargins left="0.7" right="0.7" top="0.75" bottom="0.75" header="0.3" footer="0.3"/>
  <pageSetup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showGridLines="0" rightToLeft="1" zoomScaleNormal="100" workbookViewId="0">
      <pane ySplit="3" topLeftCell="A4" activePane="bottomLeft" state="frozen"/>
      <selection pane="bottomLeft" sqref="A1:B2"/>
    </sheetView>
  </sheetViews>
  <sheetFormatPr defaultColWidth="0" defaultRowHeight="15.75" zeroHeight="1"/>
  <cols>
    <col min="1" max="1" width="10.7109375" customWidth="1"/>
    <col min="2" max="2" width="14.85546875" customWidth="1"/>
    <col min="3" max="3" width="130.42578125" customWidth="1"/>
    <col min="4" max="4" width="10.7109375" customWidth="1"/>
    <col min="5" max="5" width="10.7109375" style="242" customWidth="1"/>
    <col min="6" max="6" width="50.7109375" customWidth="1"/>
    <col min="7" max="16384" width="9.140625" hidden="1"/>
  </cols>
  <sheetData>
    <row r="1" spans="1:6" s="25" customFormat="1" ht="50.1" customHeight="1">
      <c r="A1" s="992"/>
      <c r="B1" s="993"/>
      <c r="C1" s="61" t="s">
        <v>932</v>
      </c>
      <c r="D1" s="740" t="s">
        <v>785</v>
      </c>
      <c r="E1" s="742"/>
      <c r="F1" s="108">
        <f>'شناسنامه بازدید'!D3</f>
        <v>0</v>
      </c>
    </row>
    <row r="2" spans="1:6" s="25" customFormat="1" ht="50.1" customHeight="1">
      <c r="A2" s="994"/>
      <c r="B2" s="856"/>
      <c r="C2" s="63" t="str">
        <f>"نام ارزیاب / ارزیابان:       "&amp;'شناسنامه بازدید'!C25</f>
        <v xml:space="preserve">نام ارزیاب / ارزیابان:       </v>
      </c>
      <c r="D2" s="740" t="s">
        <v>357</v>
      </c>
      <c r="E2" s="742"/>
      <c r="F2" s="108">
        <f>'شناسنامه بازدید'!B3</f>
        <v>0</v>
      </c>
    </row>
    <row r="3" spans="1:6" s="27" customFormat="1" ht="50.1" customHeight="1">
      <c r="A3" s="64" t="s">
        <v>0</v>
      </c>
      <c r="B3" s="64" t="s">
        <v>1</v>
      </c>
      <c r="C3" s="64" t="s">
        <v>2</v>
      </c>
      <c r="D3" s="65" t="s">
        <v>934</v>
      </c>
      <c r="E3" s="233" t="s">
        <v>3</v>
      </c>
      <c r="F3" s="66" t="s">
        <v>786</v>
      </c>
    </row>
    <row r="4" spans="1:6" s="27" customFormat="1" ht="50.1" customHeight="1">
      <c r="A4" s="989" t="s">
        <v>1615</v>
      </c>
      <c r="B4" s="412" t="s">
        <v>1616</v>
      </c>
      <c r="C4" s="413" t="s">
        <v>2752</v>
      </c>
      <c r="D4" s="220">
        <f>SUM(D5:D6)</f>
        <v>3</v>
      </c>
      <c r="E4" s="192">
        <f>SUM(E5:E6)</f>
        <v>0</v>
      </c>
      <c r="F4" s="241"/>
    </row>
    <row r="5" spans="1:6" s="27" customFormat="1" ht="50.1" customHeight="1">
      <c r="A5" s="989"/>
      <c r="B5" s="414">
        <v>1</v>
      </c>
      <c r="C5" s="415" t="s">
        <v>1617</v>
      </c>
      <c r="D5" s="220">
        <v>1.5</v>
      </c>
      <c r="E5" s="239"/>
      <c r="F5" s="241"/>
    </row>
    <row r="6" spans="1:6" s="27" customFormat="1" ht="50.1" customHeight="1">
      <c r="A6" s="989"/>
      <c r="B6" s="414">
        <v>2</v>
      </c>
      <c r="C6" s="415" t="s">
        <v>1618</v>
      </c>
      <c r="D6" s="220">
        <v>1.5</v>
      </c>
      <c r="E6" s="239"/>
      <c r="F6" s="241"/>
    </row>
    <row r="7" spans="1:6" s="27" customFormat="1" ht="50.1" customHeight="1">
      <c r="A7" s="989"/>
      <c r="B7" s="412" t="s">
        <v>1619</v>
      </c>
      <c r="C7" s="416" t="s">
        <v>1620</v>
      </c>
      <c r="D7" s="220">
        <f>SUM(D9,D8)</f>
        <v>4</v>
      </c>
      <c r="E7" s="192">
        <f>SUM(E9,E8)</f>
        <v>0</v>
      </c>
      <c r="F7" s="241"/>
    </row>
    <row r="8" spans="1:6" s="27" customFormat="1" ht="50.1" customHeight="1">
      <c r="A8" s="989"/>
      <c r="B8" s="414">
        <v>1</v>
      </c>
      <c r="C8" s="417" t="s">
        <v>1621</v>
      </c>
      <c r="D8" s="220">
        <v>2</v>
      </c>
      <c r="E8" s="239"/>
      <c r="F8" s="241"/>
    </row>
    <row r="9" spans="1:6" s="27" customFormat="1" ht="50.1" customHeight="1">
      <c r="A9" s="989"/>
      <c r="B9" s="414">
        <v>2</v>
      </c>
      <c r="C9" s="417" t="s">
        <v>1622</v>
      </c>
      <c r="D9" s="220">
        <v>2</v>
      </c>
      <c r="E9" s="239"/>
      <c r="F9" s="241"/>
    </row>
    <row r="10" spans="1:6" s="27" customFormat="1" ht="50.1" customHeight="1">
      <c r="A10" s="989"/>
      <c r="B10" s="412" t="s">
        <v>1623</v>
      </c>
      <c r="C10" s="418" t="s">
        <v>1624</v>
      </c>
      <c r="D10" s="220">
        <f>SUM(D11:D14)</f>
        <v>4</v>
      </c>
      <c r="E10" s="192">
        <f>SUM(E11:E14)</f>
        <v>0</v>
      </c>
      <c r="F10" s="241"/>
    </row>
    <row r="11" spans="1:6" s="27" customFormat="1" ht="50.1" customHeight="1">
      <c r="A11" s="989"/>
      <c r="B11" s="414">
        <v>1</v>
      </c>
      <c r="C11" s="419" t="s">
        <v>1625</v>
      </c>
      <c r="D11" s="220">
        <v>1</v>
      </c>
      <c r="E11" s="239"/>
      <c r="F11" s="241"/>
    </row>
    <row r="12" spans="1:6" s="27" customFormat="1" ht="50.1" customHeight="1">
      <c r="A12" s="989"/>
      <c r="B12" s="414">
        <v>2</v>
      </c>
      <c r="C12" s="419" t="s">
        <v>1626</v>
      </c>
      <c r="D12" s="220">
        <v>1</v>
      </c>
      <c r="E12" s="239"/>
      <c r="F12" s="241"/>
    </row>
    <row r="13" spans="1:6" s="27" customFormat="1" ht="50.1" customHeight="1">
      <c r="A13" s="989"/>
      <c r="B13" s="414">
        <v>3</v>
      </c>
      <c r="C13" s="417" t="s">
        <v>1627</v>
      </c>
      <c r="D13" s="220">
        <v>1</v>
      </c>
      <c r="E13" s="239"/>
      <c r="F13" s="241"/>
    </row>
    <row r="14" spans="1:6" s="27" customFormat="1" ht="50.1" customHeight="1">
      <c r="A14" s="989"/>
      <c r="B14" s="414">
        <v>4</v>
      </c>
      <c r="C14" s="417" t="s">
        <v>1628</v>
      </c>
      <c r="D14" s="220">
        <v>1</v>
      </c>
      <c r="E14" s="239"/>
      <c r="F14" s="241"/>
    </row>
    <row r="15" spans="1:6" s="27" customFormat="1" ht="50.1" customHeight="1">
      <c r="A15" s="989" t="s">
        <v>1629</v>
      </c>
      <c r="B15" s="412" t="s">
        <v>1630</v>
      </c>
      <c r="C15" s="416" t="s">
        <v>1631</v>
      </c>
      <c r="D15" s="220">
        <f>SUM(D18,D16,D17)</f>
        <v>6</v>
      </c>
      <c r="E15" s="192">
        <f>SUM(E18,E16,E17)</f>
        <v>0</v>
      </c>
      <c r="F15" s="241"/>
    </row>
    <row r="16" spans="1:6" s="27" customFormat="1" ht="50.1" customHeight="1">
      <c r="A16" s="989"/>
      <c r="B16" s="414">
        <v>1</v>
      </c>
      <c r="C16" s="419" t="s">
        <v>1632</v>
      </c>
      <c r="D16" s="220">
        <v>2</v>
      </c>
      <c r="E16" s="239"/>
      <c r="F16" s="241"/>
    </row>
    <row r="17" spans="1:6" s="27" customFormat="1" ht="50.1" customHeight="1">
      <c r="A17" s="989"/>
      <c r="B17" s="414">
        <v>2</v>
      </c>
      <c r="C17" s="419" t="s">
        <v>1633</v>
      </c>
      <c r="D17" s="220">
        <v>2</v>
      </c>
      <c r="E17" s="239"/>
      <c r="F17" s="241"/>
    </row>
    <row r="18" spans="1:6" s="27" customFormat="1" ht="50.1" customHeight="1">
      <c r="A18" s="989"/>
      <c r="B18" s="414">
        <v>3</v>
      </c>
      <c r="C18" s="419" t="s">
        <v>1634</v>
      </c>
      <c r="D18" s="220">
        <v>2</v>
      </c>
      <c r="E18" s="239"/>
      <c r="F18" s="241"/>
    </row>
    <row r="19" spans="1:6" s="27" customFormat="1" ht="50.1" customHeight="1">
      <c r="A19" s="989"/>
      <c r="B19" s="412" t="s">
        <v>1635</v>
      </c>
      <c r="C19" s="420" t="s">
        <v>1636</v>
      </c>
      <c r="D19" s="220">
        <f>SUM(D21,D20)</f>
        <v>4</v>
      </c>
      <c r="E19" s="192">
        <f>SUM(E21,E20)</f>
        <v>0</v>
      </c>
      <c r="F19" s="241"/>
    </row>
    <row r="20" spans="1:6" s="27" customFormat="1" ht="50.1" customHeight="1">
      <c r="A20" s="989"/>
      <c r="B20" s="414">
        <v>1</v>
      </c>
      <c r="C20" s="419" t="s">
        <v>1637</v>
      </c>
      <c r="D20" s="220">
        <v>2</v>
      </c>
      <c r="E20" s="239"/>
      <c r="F20" s="241"/>
    </row>
    <row r="21" spans="1:6" s="27" customFormat="1" ht="50.1" customHeight="1">
      <c r="A21" s="989"/>
      <c r="B21" s="414">
        <v>2</v>
      </c>
      <c r="C21" s="419" t="s">
        <v>1638</v>
      </c>
      <c r="D21" s="220">
        <v>2</v>
      </c>
      <c r="E21" s="239"/>
      <c r="F21" s="241"/>
    </row>
    <row r="22" spans="1:6" s="27" customFormat="1" ht="50.1" customHeight="1">
      <c r="A22" s="989"/>
      <c r="B22" s="412" t="s">
        <v>1639</v>
      </c>
      <c r="C22" s="421" t="s">
        <v>1640</v>
      </c>
      <c r="D22" s="220">
        <f>SUM(D23:D27)</f>
        <v>7.5</v>
      </c>
      <c r="E22" s="192">
        <f>SUM(E23:E27)</f>
        <v>0</v>
      </c>
      <c r="F22" s="241"/>
    </row>
    <row r="23" spans="1:6" s="27" customFormat="1" ht="50.1" customHeight="1">
      <c r="A23" s="989"/>
      <c r="B23" s="414">
        <v>1</v>
      </c>
      <c r="C23" s="419" t="s">
        <v>1641</v>
      </c>
      <c r="D23" s="220">
        <v>1.5</v>
      </c>
      <c r="E23" s="239"/>
      <c r="F23" s="241"/>
    </row>
    <row r="24" spans="1:6" s="27" customFormat="1" ht="50.1" customHeight="1">
      <c r="A24" s="989"/>
      <c r="B24" s="414">
        <v>2</v>
      </c>
      <c r="C24" s="419" t="s">
        <v>1642</v>
      </c>
      <c r="D24" s="220">
        <v>1.5</v>
      </c>
      <c r="E24" s="239"/>
      <c r="F24" s="241"/>
    </row>
    <row r="25" spans="1:6" s="27" customFormat="1" ht="50.1" customHeight="1">
      <c r="A25" s="989"/>
      <c r="B25" s="414">
        <v>3</v>
      </c>
      <c r="C25" s="419" t="s">
        <v>2753</v>
      </c>
      <c r="D25" s="220">
        <v>1.5</v>
      </c>
      <c r="E25" s="239"/>
      <c r="F25" s="241"/>
    </row>
    <row r="26" spans="1:6" s="27" customFormat="1" ht="50.1" customHeight="1">
      <c r="A26" s="989"/>
      <c r="B26" s="414">
        <v>4</v>
      </c>
      <c r="C26" s="419" t="s">
        <v>2754</v>
      </c>
      <c r="D26" s="220">
        <v>1.5</v>
      </c>
      <c r="E26" s="239"/>
      <c r="F26" s="241"/>
    </row>
    <row r="27" spans="1:6" s="27" customFormat="1" ht="50.1" customHeight="1">
      <c r="A27" s="989"/>
      <c r="B27" s="414">
        <v>5</v>
      </c>
      <c r="C27" s="419" t="s">
        <v>2755</v>
      </c>
      <c r="D27" s="220">
        <v>1.5</v>
      </c>
      <c r="E27" s="239"/>
      <c r="F27" s="241"/>
    </row>
    <row r="28" spans="1:6" s="27" customFormat="1" ht="50.1" customHeight="1">
      <c r="A28" s="989"/>
      <c r="B28" s="422" t="s">
        <v>1643</v>
      </c>
      <c r="C28" s="423" t="s">
        <v>2756</v>
      </c>
      <c r="D28" s="220">
        <f>SUM(D30,D29)</f>
        <v>3</v>
      </c>
      <c r="E28" s="192">
        <f>SUM(E30,E29)</f>
        <v>0</v>
      </c>
      <c r="F28" s="241"/>
    </row>
    <row r="29" spans="1:6" s="27" customFormat="1" ht="50.1" customHeight="1">
      <c r="A29" s="989"/>
      <c r="B29" s="414">
        <v>1</v>
      </c>
      <c r="C29" s="419" t="s">
        <v>1644</v>
      </c>
      <c r="D29" s="220">
        <v>1.5</v>
      </c>
      <c r="E29" s="239"/>
      <c r="F29" s="241"/>
    </row>
    <row r="30" spans="1:6" s="27" customFormat="1" ht="50.1" customHeight="1">
      <c r="A30" s="989"/>
      <c r="B30" s="414">
        <v>2</v>
      </c>
      <c r="C30" s="419" t="s">
        <v>1645</v>
      </c>
      <c r="D30" s="220">
        <v>1.5</v>
      </c>
      <c r="E30" s="239"/>
      <c r="F30" s="241"/>
    </row>
    <row r="31" spans="1:6" s="27" customFormat="1" ht="50.1" customHeight="1">
      <c r="A31" s="989" t="s">
        <v>1646</v>
      </c>
      <c r="B31" s="412" t="s">
        <v>1647</v>
      </c>
      <c r="C31" s="421" t="s">
        <v>1648</v>
      </c>
      <c r="D31" s="220">
        <f>SUM(D32:D35)</f>
        <v>4</v>
      </c>
      <c r="E31" s="192">
        <f>SUM(E32:E35)</f>
        <v>0</v>
      </c>
      <c r="F31" s="241"/>
    </row>
    <row r="32" spans="1:6" s="27" customFormat="1" ht="82.5" customHeight="1">
      <c r="A32" s="989"/>
      <c r="B32" s="414">
        <v>1</v>
      </c>
      <c r="C32" s="419" t="s">
        <v>1649</v>
      </c>
      <c r="D32" s="220">
        <v>1</v>
      </c>
      <c r="E32" s="239"/>
      <c r="F32" s="241"/>
    </row>
    <row r="33" spans="1:6" s="27" customFormat="1" ht="50.1" customHeight="1">
      <c r="A33" s="989"/>
      <c r="B33" s="414">
        <v>2</v>
      </c>
      <c r="C33" s="419" t="s">
        <v>1650</v>
      </c>
      <c r="D33" s="220">
        <v>1</v>
      </c>
      <c r="E33" s="239"/>
      <c r="F33" s="241"/>
    </row>
    <row r="34" spans="1:6" s="27" customFormat="1" ht="50.1" customHeight="1">
      <c r="A34" s="989"/>
      <c r="B34" s="414">
        <v>3</v>
      </c>
      <c r="C34" s="424" t="s">
        <v>1651</v>
      </c>
      <c r="D34" s="220">
        <v>1</v>
      </c>
      <c r="E34" s="239"/>
      <c r="F34" s="241"/>
    </row>
    <row r="35" spans="1:6" s="27" customFormat="1" ht="50.1" customHeight="1">
      <c r="A35" s="989"/>
      <c r="B35" s="414">
        <v>4</v>
      </c>
      <c r="C35" s="419" t="s">
        <v>1652</v>
      </c>
      <c r="D35" s="220">
        <v>1</v>
      </c>
      <c r="E35" s="239"/>
      <c r="F35" s="241"/>
    </row>
    <row r="36" spans="1:6" s="27" customFormat="1" ht="50.1" customHeight="1">
      <c r="A36" s="989"/>
      <c r="B36" s="412" t="s">
        <v>1653</v>
      </c>
      <c r="C36" s="421" t="s">
        <v>1654</v>
      </c>
      <c r="D36" s="220">
        <f>SUM(D38,D37)</f>
        <v>2</v>
      </c>
      <c r="E36" s="192">
        <f>SUM(E38,E37)</f>
        <v>0</v>
      </c>
      <c r="F36" s="241"/>
    </row>
    <row r="37" spans="1:6" s="27" customFormat="1" ht="50.1" customHeight="1">
      <c r="A37" s="989"/>
      <c r="B37" s="414">
        <v>1</v>
      </c>
      <c r="C37" s="419" t="s">
        <v>1655</v>
      </c>
      <c r="D37" s="220">
        <v>1</v>
      </c>
      <c r="E37" s="239"/>
      <c r="F37" s="241"/>
    </row>
    <row r="38" spans="1:6" s="27" customFormat="1" ht="50.1" customHeight="1">
      <c r="A38" s="989"/>
      <c r="B38" s="414">
        <v>2</v>
      </c>
      <c r="C38" s="419" t="s">
        <v>1656</v>
      </c>
      <c r="D38" s="220">
        <v>1</v>
      </c>
      <c r="E38" s="239"/>
      <c r="F38" s="241"/>
    </row>
    <row r="39" spans="1:6" s="27" customFormat="1" ht="50.1" customHeight="1">
      <c r="A39" s="989"/>
      <c r="B39" s="412" t="s">
        <v>1657</v>
      </c>
      <c r="C39" s="416" t="s">
        <v>1658</v>
      </c>
      <c r="D39" s="220">
        <f>SUM(D41,D40)</f>
        <v>4</v>
      </c>
      <c r="E39" s="192">
        <f>SUM(E41,E40)</f>
        <v>0</v>
      </c>
      <c r="F39" s="241"/>
    </row>
    <row r="40" spans="1:6" s="27" customFormat="1" ht="80.25" customHeight="1">
      <c r="A40" s="989"/>
      <c r="B40" s="414">
        <v>1</v>
      </c>
      <c r="C40" s="424" t="s">
        <v>1659</v>
      </c>
      <c r="D40" s="220">
        <v>2</v>
      </c>
      <c r="E40" s="239"/>
      <c r="F40" s="241"/>
    </row>
    <row r="41" spans="1:6" s="27" customFormat="1" ht="90.75" customHeight="1">
      <c r="A41" s="989"/>
      <c r="B41" s="425">
        <v>2</v>
      </c>
      <c r="C41" s="419" t="s">
        <v>1660</v>
      </c>
      <c r="D41" s="220">
        <v>2</v>
      </c>
      <c r="E41" s="239"/>
      <c r="F41" s="241"/>
    </row>
    <row r="42" spans="1:6" s="27" customFormat="1" ht="50.1" customHeight="1">
      <c r="A42" s="989"/>
      <c r="B42" s="412" t="s">
        <v>1661</v>
      </c>
      <c r="C42" s="426" t="s">
        <v>2757</v>
      </c>
      <c r="D42" s="220">
        <f>SUM(D44,D43)</f>
        <v>4</v>
      </c>
      <c r="E42" s="192">
        <f>SUM(E44,E43)</f>
        <v>0</v>
      </c>
      <c r="F42" s="241"/>
    </row>
    <row r="43" spans="1:6" s="27" customFormat="1" ht="50.1" customHeight="1">
      <c r="A43" s="989"/>
      <c r="B43" s="414">
        <v>1</v>
      </c>
      <c r="C43" s="424" t="s">
        <v>1662</v>
      </c>
      <c r="D43" s="220">
        <v>2</v>
      </c>
      <c r="E43" s="239"/>
      <c r="F43" s="241"/>
    </row>
    <row r="44" spans="1:6" ht="37.5" customHeight="1">
      <c r="A44" s="989"/>
      <c r="B44" s="414">
        <v>2</v>
      </c>
      <c r="C44" s="419" t="s">
        <v>2758</v>
      </c>
      <c r="D44" s="220">
        <v>2</v>
      </c>
      <c r="E44" s="199"/>
      <c r="F44" s="240"/>
    </row>
    <row r="45" spans="1:6" ht="36.75" customHeight="1">
      <c r="A45" s="989"/>
      <c r="B45" s="412" t="s">
        <v>1663</v>
      </c>
      <c r="C45" s="416" t="s">
        <v>1664</v>
      </c>
      <c r="D45" s="220">
        <f>SUM(D47,D46)</f>
        <v>4</v>
      </c>
      <c r="E45" s="192">
        <f>SUM(E47,E46)</f>
        <v>0</v>
      </c>
      <c r="F45" s="240"/>
    </row>
    <row r="46" spans="1:6" ht="21">
      <c r="A46" s="989"/>
      <c r="B46" s="414">
        <v>1</v>
      </c>
      <c r="C46" s="419" t="s">
        <v>1665</v>
      </c>
      <c r="D46" s="220">
        <v>2</v>
      </c>
      <c r="E46" s="199"/>
      <c r="F46" s="240"/>
    </row>
    <row r="47" spans="1:6" ht="21">
      <c r="A47" s="989"/>
      <c r="B47" s="414">
        <v>2</v>
      </c>
      <c r="C47" s="419" t="s">
        <v>1666</v>
      </c>
      <c r="D47" s="220">
        <v>2</v>
      </c>
      <c r="E47" s="199"/>
      <c r="F47" s="240"/>
    </row>
    <row r="48" spans="1:6" ht="28.5" customHeight="1">
      <c r="A48" s="990" t="s">
        <v>1667</v>
      </c>
      <c r="B48" s="412" t="s">
        <v>1668</v>
      </c>
      <c r="C48" s="421" t="s">
        <v>1669</v>
      </c>
      <c r="D48" s="220">
        <f>SUM(D49:D55)</f>
        <v>7</v>
      </c>
      <c r="E48" s="192">
        <f>SUM(E49:E55)</f>
        <v>0</v>
      </c>
      <c r="F48" s="240"/>
    </row>
    <row r="49" spans="1:6" ht="21">
      <c r="A49" s="991"/>
      <c r="B49" s="414">
        <v>1</v>
      </c>
      <c r="C49" s="419" t="s">
        <v>1670</v>
      </c>
      <c r="D49" s="220">
        <v>1</v>
      </c>
      <c r="E49" s="199"/>
      <c r="F49" s="240"/>
    </row>
    <row r="50" spans="1:6" ht="21">
      <c r="A50" s="991"/>
      <c r="B50" s="414">
        <v>2</v>
      </c>
      <c r="C50" s="419" t="s">
        <v>1671</v>
      </c>
      <c r="D50" s="220">
        <v>1</v>
      </c>
      <c r="E50" s="199"/>
      <c r="F50" s="240"/>
    </row>
    <row r="51" spans="1:6" ht="21">
      <c r="A51" s="991"/>
      <c r="B51" s="414">
        <v>3</v>
      </c>
      <c r="C51" s="419" t="s">
        <v>1672</v>
      </c>
      <c r="D51" s="220">
        <v>1</v>
      </c>
      <c r="E51" s="199"/>
      <c r="F51" s="240"/>
    </row>
    <row r="52" spans="1:6" ht="21">
      <c r="A52" s="991"/>
      <c r="B52" s="414">
        <v>4</v>
      </c>
      <c r="C52" s="419" t="s">
        <v>1673</v>
      </c>
      <c r="D52" s="220">
        <v>1</v>
      </c>
      <c r="E52" s="199"/>
      <c r="F52" s="240"/>
    </row>
    <row r="53" spans="1:6" ht="21">
      <c r="A53" s="991"/>
      <c r="B53" s="414">
        <v>5</v>
      </c>
      <c r="C53" s="419" t="s">
        <v>2759</v>
      </c>
      <c r="D53" s="220">
        <v>1</v>
      </c>
      <c r="E53" s="199"/>
      <c r="F53" s="240"/>
    </row>
    <row r="54" spans="1:6" ht="47.25" customHeight="1">
      <c r="A54" s="991"/>
      <c r="B54" s="414">
        <v>6</v>
      </c>
      <c r="C54" s="419" t="s">
        <v>2760</v>
      </c>
      <c r="D54" s="220">
        <v>1</v>
      </c>
      <c r="E54" s="199"/>
      <c r="F54" s="240"/>
    </row>
    <row r="55" spans="1:6" ht="25.5" customHeight="1">
      <c r="A55" s="991"/>
      <c r="B55" s="414">
        <v>7</v>
      </c>
      <c r="C55" s="419" t="s">
        <v>1674</v>
      </c>
      <c r="D55" s="220">
        <v>1</v>
      </c>
      <c r="E55" s="199"/>
      <c r="F55" s="240"/>
    </row>
    <row r="56" spans="1:6" ht="25.5">
      <c r="A56" s="991"/>
      <c r="B56" s="412" t="s">
        <v>1675</v>
      </c>
      <c r="C56" s="421" t="s">
        <v>1676</v>
      </c>
      <c r="D56" s="220">
        <f>SUM(D57:D61)</f>
        <v>5</v>
      </c>
      <c r="E56" s="192">
        <f>SUM(E57:E61)</f>
        <v>0</v>
      </c>
      <c r="F56" s="240"/>
    </row>
    <row r="57" spans="1:6" ht="21">
      <c r="A57" s="991"/>
      <c r="B57" s="414">
        <v>1</v>
      </c>
      <c r="C57" s="419" t="s">
        <v>1677</v>
      </c>
      <c r="D57" s="220">
        <v>1</v>
      </c>
      <c r="E57" s="199"/>
      <c r="F57" s="240"/>
    </row>
    <row r="58" spans="1:6" ht="47.25" customHeight="1">
      <c r="A58" s="991"/>
      <c r="B58" s="414">
        <v>2</v>
      </c>
      <c r="C58" s="419" t="s">
        <v>1678</v>
      </c>
      <c r="D58" s="220">
        <v>1</v>
      </c>
      <c r="E58" s="199"/>
      <c r="F58" s="240"/>
    </row>
    <row r="59" spans="1:6" ht="21">
      <c r="A59" s="991"/>
      <c r="B59" s="414">
        <v>3</v>
      </c>
      <c r="C59" s="419" t="s">
        <v>1679</v>
      </c>
      <c r="D59" s="220">
        <v>1</v>
      </c>
      <c r="E59" s="199"/>
      <c r="F59" s="240"/>
    </row>
    <row r="60" spans="1:6" ht="21">
      <c r="A60" s="991"/>
      <c r="B60" s="414">
        <v>4</v>
      </c>
      <c r="C60" s="419" t="s">
        <v>1680</v>
      </c>
      <c r="D60" s="220">
        <v>1</v>
      </c>
      <c r="E60" s="199"/>
      <c r="F60" s="240"/>
    </row>
    <row r="61" spans="1:6" ht="21">
      <c r="A61" s="991"/>
      <c r="B61" s="425">
        <v>5</v>
      </c>
      <c r="C61" s="427" t="s">
        <v>1681</v>
      </c>
      <c r="D61" s="220">
        <v>1</v>
      </c>
      <c r="E61" s="199"/>
      <c r="F61" s="240"/>
    </row>
    <row r="62" spans="1:6" s="1" customFormat="1" ht="24.95" customHeight="1">
      <c r="A62" s="963" t="s">
        <v>4</v>
      </c>
      <c r="B62" s="701"/>
      <c r="C62" s="109" t="s">
        <v>5</v>
      </c>
      <c r="D62" s="28">
        <f>SUM(D39,D4,D7,D10,D15,D19,D22,D28,D31,D36,D42,D45,D48,D56)</f>
        <v>61.5</v>
      </c>
      <c r="E62" s="995" t="s">
        <v>6</v>
      </c>
      <c r="F62" s="706">
        <f>D63/D62*100</f>
        <v>0</v>
      </c>
    </row>
    <row r="63" spans="1:6" s="1" customFormat="1" ht="24.95" customHeight="1">
      <c r="A63" s="845"/>
      <c r="B63" s="703"/>
      <c r="C63" s="109" t="s">
        <v>7</v>
      </c>
      <c r="D63" s="28">
        <f>SUM(E56,E48,E45,E42,E39,E36,E31,E28,E22,E19,E15,E10,E7,E4)</f>
        <v>0</v>
      </c>
      <c r="E63" s="996"/>
      <c r="F63" s="707"/>
    </row>
    <row r="64" spans="1:6" ht="300" customHeight="1">
      <c r="A64" s="822" t="s">
        <v>9</v>
      </c>
      <c r="B64" s="823"/>
      <c r="C64" s="823"/>
      <c r="D64" s="823"/>
      <c r="E64" s="823"/>
      <c r="F64" s="824"/>
    </row>
    <row r="65"/>
    <row r="66"/>
  </sheetData>
  <sheetProtection formatRows="0" selectLockedCells="1"/>
  <mergeCells count="11">
    <mergeCell ref="A31:A47"/>
    <mergeCell ref="A48:A61"/>
    <mergeCell ref="F62:F63"/>
    <mergeCell ref="A64:F64"/>
    <mergeCell ref="A1:B2"/>
    <mergeCell ref="D1:E1"/>
    <mergeCell ref="D2:E2"/>
    <mergeCell ref="A62:B63"/>
    <mergeCell ref="E62:E63"/>
    <mergeCell ref="A4:A14"/>
    <mergeCell ref="A15:A30"/>
  </mergeCells>
  <pageMargins left="0.7" right="0.7" top="0.75" bottom="0.75" header="0.3" footer="0.3"/>
  <pageSetup paperSize="9" scale="3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showGridLines="0" rightToLeft="1" zoomScaleNormal="100" workbookViewId="0">
      <pane ySplit="3" topLeftCell="A4" activePane="bottomLeft" state="frozen"/>
      <selection pane="bottomLeft" sqref="A1:B2"/>
    </sheetView>
  </sheetViews>
  <sheetFormatPr defaultColWidth="0" defaultRowHeight="15" zeroHeight="1"/>
  <cols>
    <col min="1" max="2" width="10.7109375" customWidth="1"/>
    <col min="3" max="3" width="120.7109375" customWidth="1"/>
    <col min="4" max="5" width="10.7109375" customWidth="1"/>
    <col min="6" max="6" width="50.7109375" customWidth="1"/>
    <col min="7" max="16384" width="9.140625" hidden="1"/>
  </cols>
  <sheetData>
    <row r="1" spans="1:6" s="25" customFormat="1" ht="50.1" customHeight="1">
      <c r="A1" s="710"/>
      <c r="B1" s="710"/>
      <c r="C1" s="61" t="s">
        <v>963</v>
      </c>
      <c r="D1" s="711" t="s">
        <v>785</v>
      </c>
      <c r="E1" s="711"/>
      <c r="F1" s="62">
        <f>'شناسنامه بازدید'!D3</f>
        <v>0</v>
      </c>
    </row>
    <row r="2" spans="1:6" s="25" customFormat="1" ht="50.1" customHeight="1">
      <c r="A2" s="710"/>
      <c r="B2" s="710"/>
      <c r="C2" s="63" t="str">
        <f>"نام ارزیاب / ارزیابان:       "&amp;'شناسنامه بازدید'!C26</f>
        <v xml:space="preserve">نام ارزیاب / ارزیابان:       </v>
      </c>
      <c r="D2" s="711" t="s">
        <v>357</v>
      </c>
      <c r="E2" s="711"/>
      <c r="F2" s="62">
        <f>'شناسنامه بازدید'!B3</f>
        <v>0</v>
      </c>
    </row>
    <row r="3" spans="1:6" s="27" customFormat="1" ht="50.1" customHeight="1" thickBot="1">
      <c r="A3" s="64" t="s">
        <v>0</v>
      </c>
      <c r="B3" s="64" t="s">
        <v>1</v>
      </c>
      <c r="C3" s="64" t="s">
        <v>2</v>
      </c>
      <c r="D3" s="65" t="s">
        <v>935</v>
      </c>
      <c r="E3" s="62" t="s">
        <v>3</v>
      </c>
      <c r="F3" s="66" t="s">
        <v>786</v>
      </c>
    </row>
    <row r="4" spans="1:6" ht="25.5" customHeight="1" thickBot="1">
      <c r="A4" s="990" t="s">
        <v>933</v>
      </c>
      <c r="B4" s="23">
        <v>1</v>
      </c>
      <c r="C4" s="115" t="s">
        <v>1682</v>
      </c>
      <c r="D4" s="81">
        <v>5</v>
      </c>
      <c r="E4" s="44"/>
      <c r="F4" s="775"/>
    </row>
    <row r="5" spans="1:6" ht="21.75" thickBot="1">
      <c r="A5" s="991"/>
      <c r="B5" s="23">
        <v>2</v>
      </c>
      <c r="C5" s="116" t="s">
        <v>1683</v>
      </c>
      <c r="D5" s="81">
        <v>5</v>
      </c>
      <c r="E5" s="44"/>
      <c r="F5" s="776"/>
    </row>
    <row r="6" spans="1:6" ht="21.75" thickBot="1">
      <c r="A6" s="991"/>
      <c r="B6" s="23">
        <v>3</v>
      </c>
      <c r="C6" s="116" t="s">
        <v>1684</v>
      </c>
      <c r="D6" s="81">
        <v>4</v>
      </c>
      <c r="E6" s="44"/>
      <c r="F6" s="776"/>
    </row>
    <row r="7" spans="1:6" ht="21.75" thickBot="1">
      <c r="A7" s="991"/>
      <c r="B7" s="23">
        <v>4</v>
      </c>
      <c r="C7" s="116" t="s">
        <v>1685</v>
      </c>
      <c r="D7" s="81">
        <v>5</v>
      </c>
      <c r="E7" s="44"/>
      <c r="F7" s="776"/>
    </row>
    <row r="8" spans="1:6" ht="42.75" thickBot="1">
      <c r="A8" s="991"/>
      <c r="B8" s="23">
        <v>5</v>
      </c>
      <c r="C8" s="116" t="s">
        <v>1686</v>
      </c>
      <c r="D8" s="81">
        <v>5</v>
      </c>
      <c r="E8" s="44"/>
      <c r="F8" s="776"/>
    </row>
    <row r="9" spans="1:6" ht="21.75" thickBot="1">
      <c r="A9" s="991"/>
      <c r="B9" s="23">
        <v>6</v>
      </c>
      <c r="C9" s="116" t="s">
        <v>1687</v>
      </c>
      <c r="D9" s="81">
        <v>5</v>
      </c>
      <c r="E9" s="44"/>
      <c r="F9" s="776"/>
    </row>
    <row r="10" spans="1:6" ht="21.75" thickBot="1">
      <c r="A10" s="991"/>
      <c r="B10" s="23">
        <v>7</v>
      </c>
      <c r="C10" s="116" t="s">
        <v>1688</v>
      </c>
      <c r="D10" s="81">
        <v>3</v>
      </c>
      <c r="E10" s="44"/>
      <c r="F10" s="776"/>
    </row>
    <row r="11" spans="1:6" ht="21.75" thickBot="1">
      <c r="A11" s="991"/>
      <c r="B11" s="23">
        <v>8</v>
      </c>
      <c r="C11" s="116" t="s">
        <v>1689</v>
      </c>
      <c r="D11" s="81">
        <v>5</v>
      </c>
      <c r="E11" s="44"/>
      <c r="F11" s="776"/>
    </row>
    <row r="12" spans="1:6" ht="21.75" thickBot="1">
      <c r="A12" s="991"/>
      <c r="B12" s="23">
        <v>9</v>
      </c>
      <c r="C12" s="116" t="s">
        <v>1690</v>
      </c>
      <c r="D12" s="81">
        <v>3</v>
      </c>
      <c r="E12" s="44"/>
      <c r="F12" s="776"/>
    </row>
    <row r="13" spans="1:6" ht="21.75" thickBot="1">
      <c r="A13" s="991"/>
      <c r="B13" s="23">
        <v>10</v>
      </c>
      <c r="C13" s="116" t="s">
        <v>1691</v>
      </c>
      <c r="D13" s="81">
        <v>5</v>
      </c>
      <c r="E13" s="44"/>
      <c r="F13" s="776"/>
    </row>
    <row r="14" spans="1:6" ht="21.75" thickBot="1">
      <c r="A14" s="991"/>
      <c r="B14" s="23">
        <v>11</v>
      </c>
      <c r="C14" s="116" t="s">
        <v>1692</v>
      </c>
      <c r="D14" s="81">
        <v>5</v>
      </c>
      <c r="E14" s="44"/>
      <c r="F14" s="776"/>
    </row>
    <row r="15" spans="1:6" ht="21.75" thickBot="1">
      <c r="A15" s="991"/>
      <c r="B15" s="23">
        <v>12</v>
      </c>
      <c r="C15" s="116" t="s">
        <v>1693</v>
      </c>
      <c r="D15" s="81">
        <v>5</v>
      </c>
      <c r="E15" s="44"/>
      <c r="F15" s="776"/>
    </row>
    <row r="16" spans="1:6" ht="21.75" thickBot="1">
      <c r="A16" s="991"/>
      <c r="B16" s="23">
        <v>13</v>
      </c>
      <c r="C16" s="116" t="s">
        <v>1694</v>
      </c>
      <c r="D16" s="81">
        <v>5</v>
      </c>
      <c r="E16" s="44"/>
      <c r="F16" s="776"/>
    </row>
    <row r="17" spans="1:6" ht="21.75" thickBot="1">
      <c r="A17" s="991"/>
      <c r="B17" s="23">
        <v>14</v>
      </c>
      <c r="C17" s="116" t="s">
        <v>2761</v>
      </c>
      <c r="D17" s="81">
        <v>5</v>
      </c>
      <c r="E17" s="44"/>
      <c r="F17" s="776"/>
    </row>
    <row r="18" spans="1:6" ht="21.75" thickBot="1">
      <c r="A18" s="991"/>
      <c r="B18" s="23">
        <v>15</v>
      </c>
      <c r="C18" s="116" t="s">
        <v>1695</v>
      </c>
      <c r="D18" s="81">
        <v>5</v>
      </c>
      <c r="E18" s="44"/>
      <c r="F18" s="776"/>
    </row>
    <row r="19" spans="1:6" ht="21.75" thickBot="1">
      <c r="A19" s="991"/>
      <c r="B19" s="23">
        <v>16</v>
      </c>
      <c r="C19" s="116" t="s">
        <v>1696</v>
      </c>
      <c r="D19" s="81">
        <v>5</v>
      </c>
      <c r="E19" s="44"/>
      <c r="F19" s="776"/>
    </row>
    <row r="20" spans="1:6" ht="21.75" thickBot="1">
      <c r="A20" s="991"/>
      <c r="B20" s="23">
        <v>17</v>
      </c>
      <c r="C20" s="116" t="s">
        <v>1697</v>
      </c>
      <c r="D20" s="81">
        <v>5</v>
      </c>
      <c r="E20" s="44"/>
      <c r="F20" s="776"/>
    </row>
    <row r="21" spans="1:6" ht="21.75" thickBot="1">
      <c r="A21" s="991"/>
      <c r="B21" s="23">
        <v>18</v>
      </c>
      <c r="C21" s="116" t="s">
        <v>1698</v>
      </c>
      <c r="D21" s="81">
        <v>5</v>
      </c>
      <c r="E21" s="44"/>
      <c r="F21" s="776"/>
    </row>
    <row r="22" spans="1:6" ht="21.75" thickBot="1">
      <c r="A22" s="991"/>
      <c r="B22" s="23">
        <v>19</v>
      </c>
      <c r="C22" s="116" t="s">
        <v>1699</v>
      </c>
      <c r="D22" s="81">
        <v>5</v>
      </c>
      <c r="E22" s="44"/>
      <c r="F22" s="776"/>
    </row>
    <row r="23" spans="1:6" ht="21.75" thickBot="1">
      <c r="A23" s="991"/>
      <c r="B23" s="23">
        <v>20</v>
      </c>
      <c r="C23" s="116" t="s">
        <v>2762</v>
      </c>
      <c r="D23" s="81">
        <v>5</v>
      </c>
      <c r="E23" s="44"/>
      <c r="F23" s="776"/>
    </row>
    <row r="24" spans="1:6" ht="21.75" thickBot="1">
      <c r="A24" s="991"/>
      <c r="B24" s="23">
        <v>21</v>
      </c>
      <c r="C24" s="116" t="s">
        <v>2763</v>
      </c>
      <c r="D24" s="81">
        <v>5</v>
      </c>
      <c r="E24" s="44"/>
      <c r="F24" s="776"/>
    </row>
    <row r="25" spans="1:6" s="1" customFormat="1" ht="25.5">
      <c r="A25" s="963" t="s">
        <v>4</v>
      </c>
      <c r="B25" s="701"/>
      <c r="C25" s="24" t="s">
        <v>5</v>
      </c>
      <c r="D25" s="28">
        <f>SUM(D4:D24)</f>
        <v>100</v>
      </c>
      <c r="E25" s="846" t="s">
        <v>6</v>
      </c>
      <c r="F25" s="706">
        <f>D26/D25*100</f>
        <v>0</v>
      </c>
    </row>
    <row r="26" spans="1:6" s="1" customFormat="1" ht="25.5">
      <c r="A26" s="845"/>
      <c r="B26" s="703"/>
      <c r="C26" s="24" t="s">
        <v>7</v>
      </c>
      <c r="D26" s="28">
        <f>SUM(E4:E24)</f>
        <v>0</v>
      </c>
      <c r="E26" s="847"/>
      <c r="F26" s="707"/>
    </row>
    <row r="27" spans="1:6" ht="300" customHeight="1">
      <c r="A27" s="809" t="s">
        <v>9</v>
      </c>
      <c r="B27" s="809"/>
      <c r="C27" s="809"/>
      <c r="D27" s="809"/>
      <c r="E27" s="809"/>
      <c r="F27" s="809"/>
    </row>
    <row r="28" spans="1:6"/>
    <row r="29" spans="1:6"/>
    <row r="30" spans="1:6"/>
    <row r="31" spans="1:6"/>
    <row r="32" spans="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sheetData>
  <sheetProtection formatRows="0" selectLockedCells="1"/>
  <mergeCells count="9">
    <mergeCell ref="A4:A24"/>
    <mergeCell ref="A1:B2"/>
    <mergeCell ref="D1:E1"/>
    <mergeCell ref="D2:E2"/>
    <mergeCell ref="A27:F27"/>
    <mergeCell ref="A25:B26"/>
    <mergeCell ref="E25:E26"/>
    <mergeCell ref="F25:F26"/>
    <mergeCell ref="F4:F24"/>
  </mergeCells>
  <pageMargins left="0.7" right="0.7" top="0.75" bottom="0.75" header="0.3" footer="0.3"/>
  <pageSetup scale="4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7"/>
  <sheetViews>
    <sheetView showGridLines="0" rightToLeft="1" zoomScaleNormal="100" workbookViewId="0">
      <pane ySplit="3" topLeftCell="A198" activePane="bottomLeft" state="frozen"/>
      <selection pane="bottomLeft" sqref="A1:B2"/>
    </sheetView>
  </sheetViews>
  <sheetFormatPr defaultColWidth="0" defaultRowHeight="22.5" zeroHeight="1"/>
  <cols>
    <col min="1" max="1" width="10.7109375" customWidth="1"/>
    <col min="2" max="2" width="10.7109375" style="19" customWidth="1"/>
    <col min="3" max="3" width="120.7109375" customWidth="1"/>
    <col min="4" max="4" width="10.7109375" style="45" customWidth="1"/>
    <col min="5" max="5" width="10.7109375" customWidth="1"/>
    <col min="6" max="6" width="50.7109375" customWidth="1"/>
    <col min="7" max="11" width="0" hidden="1" customWidth="1"/>
    <col min="12" max="16384" width="9.140625" hidden="1"/>
  </cols>
  <sheetData>
    <row r="1" spans="1:6" s="25" customFormat="1" ht="50.1" customHeight="1">
      <c r="A1" s="710"/>
      <c r="B1" s="710"/>
      <c r="C1" s="150" t="s">
        <v>944</v>
      </c>
      <c r="D1" s="740" t="s">
        <v>785</v>
      </c>
      <c r="E1" s="741"/>
      <c r="F1" s="393">
        <f>'شناسنامه بازدید'!D3</f>
        <v>0</v>
      </c>
    </row>
    <row r="2" spans="1:6" s="25" customFormat="1" ht="50.1" customHeight="1">
      <c r="A2" s="710"/>
      <c r="B2" s="710"/>
      <c r="C2" s="151" t="str">
        <f>"نام ارزیاب / ارزیابان:       "&amp;'شناسنامه بازدید'!C27</f>
        <v xml:space="preserve">نام ارزیاب / ارزیابان:       </v>
      </c>
      <c r="D2" s="740" t="s">
        <v>357</v>
      </c>
      <c r="E2" s="741"/>
      <c r="F2" s="393">
        <f>'شناسنامه بازدید'!B3</f>
        <v>0</v>
      </c>
    </row>
    <row r="3" spans="1:6" s="27" customFormat="1" ht="50.1" customHeight="1">
      <c r="A3" s="64" t="s">
        <v>0</v>
      </c>
      <c r="B3" s="64" t="s">
        <v>1</v>
      </c>
      <c r="C3" s="64" t="s">
        <v>2</v>
      </c>
      <c r="D3" s="70" t="s">
        <v>968</v>
      </c>
      <c r="E3" s="393" t="s">
        <v>3</v>
      </c>
      <c r="F3" s="66" t="s">
        <v>786</v>
      </c>
    </row>
    <row r="4" spans="1:6" ht="42" customHeight="1">
      <c r="A4" s="997" t="s">
        <v>154</v>
      </c>
      <c r="B4" s="432">
        <v>1</v>
      </c>
      <c r="C4" s="7" t="s">
        <v>625</v>
      </c>
      <c r="D4" s="1004">
        <v>3</v>
      </c>
      <c r="E4" s="1002"/>
      <c r="F4" s="1008"/>
    </row>
    <row r="5" spans="1:6" ht="24.95" customHeight="1">
      <c r="A5" s="997"/>
      <c r="B5" s="1000" t="s">
        <v>626</v>
      </c>
      <c r="C5" s="1001"/>
      <c r="D5" s="1005"/>
      <c r="E5" s="1003"/>
      <c r="F5" s="1009"/>
    </row>
    <row r="6" spans="1:6" ht="42">
      <c r="A6" s="997"/>
      <c r="B6" s="432">
        <v>2</v>
      </c>
      <c r="C6" s="7" t="s">
        <v>627</v>
      </c>
      <c r="D6" s="1004">
        <v>3</v>
      </c>
      <c r="E6" s="1002"/>
      <c r="F6" s="1007"/>
    </row>
    <row r="7" spans="1:6" ht="24.95" customHeight="1">
      <c r="A7" s="997"/>
      <c r="B7" s="1000" t="s">
        <v>628</v>
      </c>
      <c r="C7" s="1001"/>
      <c r="D7" s="1005"/>
      <c r="E7" s="1003"/>
      <c r="F7" s="1007"/>
    </row>
    <row r="8" spans="1:6" ht="25.5">
      <c r="A8" s="997"/>
      <c r="B8" s="432">
        <v>3</v>
      </c>
      <c r="C8" s="7" t="s">
        <v>629</v>
      </c>
      <c r="D8" s="1004">
        <v>3</v>
      </c>
      <c r="E8" s="1002"/>
      <c r="F8" s="1008"/>
    </row>
    <row r="9" spans="1:6" ht="24.95" customHeight="1">
      <c r="A9" s="997"/>
      <c r="B9" s="1000" t="s">
        <v>630</v>
      </c>
      <c r="C9" s="1001"/>
      <c r="D9" s="1005"/>
      <c r="E9" s="1003"/>
      <c r="F9" s="1009"/>
    </row>
    <row r="10" spans="1:6" ht="25.5">
      <c r="A10" s="997"/>
      <c r="B10" s="432">
        <v>4</v>
      </c>
      <c r="C10" s="7" t="s">
        <v>2770</v>
      </c>
      <c r="D10" s="1004">
        <v>3</v>
      </c>
      <c r="E10" s="1002"/>
      <c r="F10" s="1007"/>
    </row>
    <row r="11" spans="1:6" ht="24.95" customHeight="1">
      <c r="A11" s="997"/>
      <c r="B11" s="1000" t="s">
        <v>631</v>
      </c>
      <c r="C11" s="1001"/>
      <c r="D11" s="1005"/>
      <c r="E11" s="1003"/>
      <c r="F11" s="1007"/>
    </row>
    <row r="12" spans="1:6" ht="25.5">
      <c r="A12" s="997"/>
      <c r="B12" s="432">
        <v>5</v>
      </c>
      <c r="C12" s="7" t="s">
        <v>632</v>
      </c>
      <c r="D12" s="1004">
        <v>3</v>
      </c>
      <c r="E12" s="1002"/>
      <c r="F12" s="1007"/>
    </row>
    <row r="13" spans="1:6" ht="24.95" customHeight="1">
      <c r="A13" s="997"/>
      <c r="B13" s="1000" t="s">
        <v>633</v>
      </c>
      <c r="C13" s="1001"/>
      <c r="D13" s="1005"/>
      <c r="E13" s="1003"/>
      <c r="F13" s="1007"/>
    </row>
    <row r="14" spans="1:6" ht="25.5">
      <c r="A14" s="997"/>
      <c r="B14" s="432">
        <v>6</v>
      </c>
      <c r="C14" s="7" t="s">
        <v>634</v>
      </c>
      <c r="D14" s="1004">
        <v>3</v>
      </c>
      <c r="E14" s="1002"/>
      <c r="F14" s="1006"/>
    </row>
    <row r="15" spans="1:6" ht="24.95" customHeight="1">
      <c r="A15" s="997"/>
      <c r="B15" s="1000" t="s">
        <v>633</v>
      </c>
      <c r="C15" s="1001"/>
      <c r="D15" s="1005"/>
      <c r="E15" s="1003"/>
      <c r="F15" s="1007"/>
    </row>
    <row r="16" spans="1:6" ht="25.5">
      <c r="A16" s="997"/>
      <c r="B16" s="432">
        <v>7</v>
      </c>
      <c r="C16" s="7" t="s">
        <v>155</v>
      </c>
      <c r="D16" s="1004">
        <v>3</v>
      </c>
      <c r="E16" s="1002"/>
      <c r="F16" s="1007"/>
    </row>
    <row r="17" spans="1:6" ht="24.95" customHeight="1">
      <c r="A17" s="997"/>
      <c r="B17" s="1000" t="s">
        <v>635</v>
      </c>
      <c r="C17" s="1001"/>
      <c r="D17" s="1005"/>
      <c r="E17" s="1003"/>
      <c r="F17" s="1007"/>
    </row>
    <row r="18" spans="1:6" ht="25.5">
      <c r="A18" s="997"/>
      <c r="B18" s="432">
        <v>8</v>
      </c>
      <c r="C18" s="7" t="s">
        <v>940</v>
      </c>
      <c r="D18" s="1004">
        <v>3</v>
      </c>
      <c r="E18" s="1002"/>
      <c r="F18" s="1006"/>
    </row>
    <row r="19" spans="1:6" ht="24.95" customHeight="1">
      <c r="A19" s="997"/>
      <c r="B19" s="1000" t="s">
        <v>633</v>
      </c>
      <c r="C19" s="1001"/>
      <c r="D19" s="1005"/>
      <c r="E19" s="1003"/>
      <c r="F19" s="1007"/>
    </row>
    <row r="20" spans="1:6" ht="25.5">
      <c r="A20" s="997"/>
      <c r="B20" s="432">
        <v>9</v>
      </c>
      <c r="C20" s="7" t="s">
        <v>156</v>
      </c>
      <c r="D20" s="1004">
        <v>3</v>
      </c>
      <c r="E20" s="1002"/>
      <c r="F20" s="1008"/>
    </row>
    <row r="21" spans="1:6" ht="24.95" customHeight="1">
      <c r="A21" s="997"/>
      <c r="B21" s="1000" t="s">
        <v>636</v>
      </c>
      <c r="C21" s="1001"/>
      <c r="D21" s="1005"/>
      <c r="E21" s="1003"/>
      <c r="F21" s="1009"/>
    </row>
    <row r="22" spans="1:6" ht="25.5">
      <c r="A22" s="997"/>
      <c r="B22" s="432">
        <v>10</v>
      </c>
      <c r="C22" s="7" t="s">
        <v>157</v>
      </c>
      <c r="D22" s="1004">
        <v>3</v>
      </c>
      <c r="E22" s="1002"/>
      <c r="F22" s="1010"/>
    </row>
    <row r="23" spans="1:6" ht="24.95" customHeight="1">
      <c r="A23" s="997"/>
      <c r="B23" s="1000" t="s">
        <v>637</v>
      </c>
      <c r="C23" s="1001"/>
      <c r="D23" s="1005"/>
      <c r="E23" s="1003"/>
      <c r="F23" s="1009"/>
    </row>
    <row r="24" spans="1:6" ht="25.5">
      <c r="A24" s="997"/>
      <c r="B24" s="432">
        <v>11</v>
      </c>
      <c r="C24" s="7" t="s">
        <v>158</v>
      </c>
      <c r="D24" s="1004">
        <v>3</v>
      </c>
      <c r="E24" s="1002"/>
      <c r="F24" s="1008"/>
    </row>
    <row r="25" spans="1:6" ht="24.95" customHeight="1">
      <c r="A25" s="997"/>
      <c r="B25" s="1000" t="s">
        <v>637</v>
      </c>
      <c r="C25" s="1001"/>
      <c r="D25" s="1005"/>
      <c r="E25" s="1003"/>
      <c r="F25" s="1009"/>
    </row>
    <row r="26" spans="1:6" ht="25.5">
      <c r="A26" s="997"/>
      <c r="B26" s="432">
        <v>12</v>
      </c>
      <c r="C26" s="7" t="s">
        <v>159</v>
      </c>
      <c r="D26" s="1004">
        <v>3</v>
      </c>
      <c r="E26" s="1002"/>
      <c r="F26" s="1010"/>
    </row>
    <row r="27" spans="1:6" ht="24.95" customHeight="1">
      <c r="A27" s="997"/>
      <c r="B27" s="1000" t="s">
        <v>638</v>
      </c>
      <c r="C27" s="1001"/>
      <c r="D27" s="1005"/>
      <c r="E27" s="1003"/>
      <c r="F27" s="1009"/>
    </row>
    <row r="28" spans="1:6" ht="25.5">
      <c r="A28" s="997"/>
      <c r="B28" s="432">
        <v>13</v>
      </c>
      <c r="C28" s="7" t="s">
        <v>639</v>
      </c>
      <c r="D28" s="1004">
        <v>3</v>
      </c>
      <c r="E28" s="1002"/>
      <c r="F28" s="1006"/>
    </row>
    <row r="29" spans="1:6" ht="24.95" customHeight="1">
      <c r="A29" s="997"/>
      <c r="B29" s="1000" t="s">
        <v>640</v>
      </c>
      <c r="C29" s="1001"/>
      <c r="D29" s="1005"/>
      <c r="E29" s="1003"/>
      <c r="F29" s="1007"/>
    </row>
    <row r="30" spans="1:6" ht="25.5">
      <c r="A30" s="997"/>
      <c r="B30" s="432">
        <v>14</v>
      </c>
      <c r="C30" s="7" t="s">
        <v>641</v>
      </c>
      <c r="D30" s="1004">
        <v>2</v>
      </c>
      <c r="E30" s="1002"/>
      <c r="F30" s="1006"/>
    </row>
    <row r="31" spans="1:6" ht="24.95" customHeight="1">
      <c r="A31" s="997"/>
      <c r="B31" s="1000" t="s">
        <v>640</v>
      </c>
      <c r="C31" s="1001"/>
      <c r="D31" s="1005"/>
      <c r="E31" s="1003"/>
      <c r="F31" s="1007"/>
    </row>
    <row r="32" spans="1:6" ht="25.5">
      <c r="A32" s="997"/>
      <c r="B32" s="432">
        <v>15</v>
      </c>
      <c r="C32" s="7" t="s">
        <v>160</v>
      </c>
      <c r="D32" s="1004">
        <v>2</v>
      </c>
      <c r="E32" s="1002"/>
      <c r="F32" s="1010"/>
    </row>
    <row r="33" spans="1:6" ht="24.95" customHeight="1">
      <c r="A33" s="997"/>
      <c r="B33" s="1000" t="s">
        <v>631</v>
      </c>
      <c r="C33" s="1001"/>
      <c r="D33" s="1005"/>
      <c r="E33" s="1003"/>
      <c r="F33" s="1009"/>
    </row>
    <row r="34" spans="1:6" ht="25.5">
      <c r="A34" s="997"/>
      <c r="B34" s="432">
        <v>16</v>
      </c>
      <c r="C34" s="7" t="s">
        <v>642</v>
      </c>
      <c r="D34" s="1004">
        <v>2</v>
      </c>
      <c r="E34" s="1002"/>
      <c r="F34" s="1006"/>
    </row>
    <row r="35" spans="1:6" ht="24.95" customHeight="1">
      <c r="A35" s="997"/>
      <c r="B35" s="1000" t="s">
        <v>643</v>
      </c>
      <c r="C35" s="1001"/>
      <c r="D35" s="1005"/>
      <c r="E35" s="1003"/>
      <c r="F35" s="1007"/>
    </row>
    <row r="36" spans="1:6" ht="25.5" customHeight="1">
      <c r="A36" s="997" t="s">
        <v>161</v>
      </c>
      <c r="B36" s="432">
        <v>17</v>
      </c>
      <c r="C36" s="7" t="s">
        <v>162</v>
      </c>
      <c r="D36" s="1004">
        <v>3</v>
      </c>
      <c r="E36" s="1002"/>
      <c r="F36" s="1006"/>
    </row>
    <row r="37" spans="1:6" ht="24.95" customHeight="1">
      <c r="A37" s="997"/>
      <c r="B37" s="1000" t="s">
        <v>644</v>
      </c>
      <c r="C37" s="1001"/>
      <c r="D37" s="1005"/>
      <c r="E37" s="1003"/>
      <c r="F37" s="1007"/>
    </row>
    <row r="38" spans="1:6" ht="25.5">
      <c r="A38" s="997"/>
      <c r="B38" s="432">
        <v>18</v>
      </c>
      <c r="C38" s="7" t="s">
        <v>645</v>
      </c>
      <c r="D38" s="1004">
        <v>3</v>
      </c>
      <c r="E38" s="1002"/>
      <c r="F38" s="1007"/>
    </row>
    <row r="39" spans="1:6" ht="24.95" customHeight="1">
      <c r="A39" s="997"/>
      <c r="B39" s="1000" t="s">
        <v>635</v>
      </c>
      <c r="C39" s="1001"/>
      <c r="D39" s="1005"/>
      <c r="E39" s="1003"/>
      <c r="F39" s="1007"/>
    </row>
    <row r="40" spans="1:6" ht="25.5">
      <c r="A40" s="997"/>
      <c r="B40" s="432">
        <v>19</v>
      </c>
      <c r="C40" s="7" t="s">
        <v>163</v>
      </c>
      <c r="D40" s="1004">
        <v>3</v>
      </c>
      <c r="E40" s="1002"/>
      <c r="F40" s="1007"/>
    </row>
    <row r="41" spans="1:6" ht="24.95" customHeight="1">
      <c r="A41" s="997"/>
      <c r="B41" s="1000" t="s">
        <v>646</v>
      </c>
      <c r="C41" s="1001"/>
      <c r="D41" s="1005"/>
      <c r="E41" s="1003"/>
      <c r="F41" s="1007"/>
    </row>
    <row r="42" spans="1:6" ht="25.5">
      <c r="A42" s="997"/>
      <c r="B42" s="432">
        <v>20</v>
      </c>
      <c r="C42" s="7" t="s">
        <v>164</v>
      </c>
      <c r="D42" s="1004">
        <v>3</v>
      </c>
      <c r="E42" s="1002"/>
      <c r="F42" s="1006"/>
    </row>
    <row r="43" spans="1:6" ht="24.95" customHeight="1">
      <c r="A43" s="997"/>
      <c r="B43" s="1000" t="s">
        <v>647</v>
      </c>
      <c r="C43" s="1001"/>
      <c r="D43" s="1005"/>
      <c r="E43" s="1003"/>
      <c r="F43" s="1007"/>
    </row>
    <row r="44" spans="1:6" ht="25.5">
      <c r="A44" s="997"/>
      <c r="B44" s="432">
        <v>21</v>
      </c>
      <c r="C44" s="7" t="s">
        <v>648</v>
      </c>
      <c r="D44" s="1004">
        <v>3</v>
      </c>
      <c r="E44" s="1002"/>
      <c r="F44" s="1007"/>
    </row>
    <row r="45" spans="1:6" ht="24.95" customHeight="1">
      <c r="A45" s="997"/>
      <c r="B45" s="1000" t="s">
        <v>649</v>
      </c>
      <c r="C45" s="1001"/>
      <c r="D45" s="1005"/>
      <c r="E45" s="1003"/>
      <c r="F45" s="1007"/>
    </row>
    <row r="46" spans="1:6" ht="25.5">
      <c r="A46" s="997"/>
      <c r="B46" s="432">
        <v>22</v>
      </c>
      <c r="C46" s="7" t="s">
        <v>650</v>
      </c>
      <c r="D46" s="1004">
        <v>3</v>
      </c>
      <c r="E46" s="1002"/>
      <c r="F46" s="1006"/>
    </row>
    <row r="47" spans="1:6" ht="24.95" customHeight="1">
      <c r="A47" s="997"/>
      <c r="B47" s="1000" t="s">
        <v>941</v>
      </c>
      <c r="C47" s="1001"/>
      <c r="D47" s="1005"/>
      <c r="E47" s="1003"/>
      <c r="F47" s="1007"/>
    </row>
    <row r="48" spans="1:6" ht="25.5">
      <c r="A48" s="997"/>
      <c r="B48" s="432">
        <v>23</v>
      </c>
      <c r="C48" s="7" t="s">
        <v>651</v>
      </c>
      <c r="D48" s="1004">
        <v>3</v>
      </c>
      <c r="E48" s="1002"/>
      <c r="F48" s="1006"/>
    </row>
    <row r="49" spans="1:6" ht="24.95" customHeight="1">
      <c r="A49" s="997"/>
      <c r="B49" s="1000" t="s">
        <v>652</v>
      </c>
      <c r="C49" s="1001"/>
      <c r="D49" s="1005"/>
      <c r="E49" s="1003"/>
      <c r="F49" s="1007"/>
    </row>
    <row r="50" spans="1:6" ht="42">
      <c r="A50" s="997"/>
      <c r="B50" s="432">
        <v>24</v>
      </c>
      <c r="C50" s="7" t="s">
        <v>2764</v>
      </c>
      <c r="D50" s="1004">
        <v>3</v>
      </c>
      <c r="E50" s="1002"/>
      <c r="F50" s="1007"/>
    </row>
    <row r="51" spans="1:6" ht="24.95" customHeight="1">
      <c r="A51" s="997"/>
      <c r="B51" s="1000" t="s">
        <v>653</v>
      </c>
      <c r="C51" s="1001"/>
      <c r="D51" s="1005"/>
      <c r="E51" s="1003"/>
      <c r="F51" s="1007"/>
    </row>
    <row r="52" spans="1:6" ht="25.5">
      <c r="A52" s="997"/>
      <c r="B52" s="432">
        <v>25</v>
      </c>
      <c r="C52" s="7" t="s">
        <v>2765</v>
      </c>
      <c r="D52" s="1004">
        <v>3</v>
      </c>
      <c r="E52" s="1002"/>
      <c r="F52" s="1007"/>
    </row>
    <row r="53" spans="1:6" ht="24.95" customHeight="1">
      <c r="A53" s="997"/>
      <c r="B53" s="1000" t="s">
        <v>653</v>
      </c>
      <c r="C53" s="1001"/>
      <c r="D53" s="1005"/>
      <c r="E53" s="1003"/>
      <c r="F53" s="1007"/>
    </row>
    <row r="54" spans="1:6" ht="25.5">
      <c r="A54" s="997"/>
      <c r="B54" s="432">
        <v>26</v>
      </c>
      <c r="C54" s="7" t="s">
        <v>165</v>
      </c>
      <c r="D54" s="1004">
        <v>3</v>
      </c>
      <c r="E54" s="1002"/>
      <c r="F54" s="1007"/>
    </row>
    <row r="55" spans="1:6" ht="24.95" customHeight="1">
      <c r="A55" s="997"/>
      <c r="B55" s="1000" t="s">
        <v>654</v>
      </c>
      <c r="C55" s="1001"/>
      <c r="D55" s="1005"/>
      <c r="E55" s="1003"/>
      <c r="F55" s="1007"/>
    </row>
    <row r="56" spans="1:6" ht="25.5">
      <c r="A56" s="997"/>
      <c r="B56" s="432">
        <v>27</v>
      </c>
      <c r="C56" s="7" t="s">
        <v>655</v>
      </c>
      <c r="D56" s="1004">
        <v>3</v>
      </c>
      <c r="E56" s="1002"/>
      <c r="F56" s="1007"/>
    </row>
    <row r="57" spans="1:6" ht="24.95" customHeight="1">
      <c r="A57" s="997"/>
      <c r="B57" s="1000" t="s">
        <v>656</v>
      </c>
      <c r="C57" s="1001"/>
      <c r="D57" s="1005"/>
      <c r="E57" s="1003"/>
      <c r="F57" s="1007"/>
    </row>
    <row r="58" spans="1:6" ht="25.5">
      <c r="A58" s="997"/>
      <c r="B58" s="432">
        <v>28</v>
      </c>
      <c r="C58" s="7" t="s">
        <v>657</v>
      </c>
      <c r="D58" s="1004">
        <v>3</v>
      </c>
      <c r="E58" s="1002"/>
      <c r="F58" s="1006"/>
    </row>
    <row r="59" spans="1:6" ht="24.95" customHeight="1">
      <c r="A59" s="997"/>
      <c r="B59" s="1000" t="s">
        <v>658</v>
      </c>
      <c r="C59" s="1001"/>
      <c r="D59" s="1005"/>
      <c r="E59" s="1003"/>
      <c r="F59" s="1007"/>
    </row>
    <row r="60" spans="1:6" ht="25.5">
      <c r="A60" s="997"/>
      <c r="B60" s="432">
        <v>29</v>
      </c>
      <c r="C60" s="7" t="s">
        <v>166</v>
      </c>
      <c r="D60" s="1004">
        <v>3</v>
      </c>
      <c r="E60" s="1002"/>
      <c r="F60" s="1007"/>
    </row>
    <row r="61" spans="1:6" ht="24.95" customHeight="1">
      <c r="A61" s="997"/>
      <c r="B61" s="1000" t="s">
        <v>659</v>
      </c>
      <c r="C61" s="1001"/>
      <c r="D61" s="1005"/>
      <c r="E61" s="1003"/>
      <c r="F61" s="1007"/>
    </row>
    <row r="62" spans="1:6" ht="25.5">
      <c r="A62" s="997"/>
      <c r="B62" s="432">
        <v>30</v>
      </c>
      <c r="C62" s="7" t="s">
        <v>660</v>
      </c>
      <c r="D62" s="1004">
        <v>3</v>
      </c>
      <c r="E62" s="1002"/>
      <c r="F62" s="1007"/>
    </row>
    <row r="63" spans="1:6" ht="24.95" customHeight="1">
      <c r="A63" s="997"/>
      <c r="B63" s="1000" t="s">
        <v>659</v>
      </c>
      <c r="C63" s="1001"/>
      <c r="D63" s="1005"/>
      <c r="E63" s="1003"/>
      <c r="F63" s="1007"/>
    </row>
    <row r="64" spans="1:6" ht="25.5">
      <c r="A64" s="997"/>
      <c r="B64" s="432">
        <v>31</v>
      </c>
      <c r="C64" s="7" t="s">
        <v>661</v>
      </c>
      <c r="D64" s="1004">
        <v>3</v>
      </c>
      <c r="E64" s="1002"/>
      <c r="F64" s="1006"/>
    </row>
    <row r="65" spans="1:6" ht="24.95" customHeight="1">
      <c r="A65" s="997"/>
      <c r="B65" s="1000" t="s">
        <v>662</v>
      </c>
      <c r="C65" s="1001"/>
      <c r="D65" s="1005"/>
      <c r="E65" s="1003"/>
      <c r="F65" s="1007"/>
    </row>
    <row r="66" spans="1:6" ht="25.5">
      <c r="A66" s="997"/>
      <c r="B66" s="432">
        <v>32</v>
      </c>
      <c r="C66" s="7" t="s">
        <v>167</v>
      </c>
      <c r="D66" s="1004">
        <v>3</v>
      </c>
      <c r="E66" s="1002"/>
      <c r="F66" s="1007"/>
    </row>
    <row r="67" spans="1:6" ht="37.5" customHeight="1">
      <c r="A67" s="997"/>
      <c r="B67" s="1000" t="s">
        <v>663</v>
      </c>
      <c r="C67" s="1001"/>
      <c r="D67" s="1005"/>
      <c r="E67" s="1003"/>
      <c r="F67" s="1007"/>
    </row>
    <row r="68" spans="1:6" ht="25.5">
      <c r="A68" s="1011"/>
      <c r="B68" s="432">
        <v>33</v>
      </c>
      <c r="C68" s="7" t="s">
        <v>168</v>
      </c>
      <c r="D68" s="1004">
        <v>3</v>
      </c>
      <c r="E68" s="1002"/>
      <c r="F68" s="1007"/>
    </row>
    <row r="69" spans="1:6" ht="24.95" customHeight="1">
      <c r="A69" s="1012"/>
      <c r="B69" s="1000" t="s">
        <v>653</v>
      </c>
      <c r="C69" s="1001"/>
      <c r="D69" s="1005"/>
      <c r="E69" s="1003"/>
      <c r="F69" s="1007"/>
    </row>
    <row r="70" spans="1:6" ht="25.5">
      <c r="A70" s="1012"/>
      <c r="B70" s="432">
        <v>34</v>
      </c>
      <c r="C70" s="7" t="s">
        <v>169</v>
      </c>
      <c r="D70" s="1004">
        <v>3</v>
      </c>
      <c r="E70" s="1002"/>
      <c r="F70" s="1007"/>
    </row>
    <row r="71" spans="1:6" ht="24.95" customHeight="1">
      <c r="A71" s="1012"/>
      <c r="B71" s="1000" t="s">
        <v>653</v>
      </c>
      <c r="C71" s="1001"/>
      <c r="D71" s="1005"/>
      <c r="E71" s="1003"/>
      <c r="F71" s="1007"/>
    </row>
    <row r="72" spans="1:6" ht="25.5">
      <c r="A72" s="1012"/>
      <c r="B72" s="432">
        <v>35</v>
      </c>
      <c r="C72" s="7" t="s">
        <v>170</v>
      </c>
      <c r="D72" s="1004">
        <v>3</v>
      </c>
      <c r="E72" s="1002"/>
      <c r="F72" s="1007"/>
    </row>
    <row r="73" spans="1:6" ht="24.95" customHeight="1">
      <c r="A73" s="1012"/>
      <c r="B73" s="1000" t="s">
        <v>653</v>
      </c>
      <c r="C73" s="1001"/>
      <c r="D73" s="1005"/>
      <c r="E73" s="1003"/>
      <c r="F73" s="1007"/>
    </row>
    <row r="74" spans="1:6" ht="25.5">
      <c r="A74" s="1012"/>
      <c r="B74" s="432">
        <v>36</v>
      </c>
      <c r="C74" s="7" t="s">
        <v>664</v>
      </c>
      <c r="D74" s="1004">
        <v>3</v>
      </c>
      <c r="E74" s="1002"/>
      <c r="F74" s="1007"/>
    </row>
    <row r="75" spans="1:6" ht="24.95" customHeight="1">
      <c r="A75" s="1012"/>
      <c r="B75" s="1000" t="s">
        <v>653</v>
      </c>
      <c r="C75" s="1001"/>
      <c r="D75" s="1005"/>
      <c r="E75" s="1003"/>
      <c r="F75" s="1007"/>
    </row>
    <row r="76" spans="1:6" ht="25.5">
      <c r="A76" s="1012"/>
      <c r="B76" s="432">
        <v>37</v>
      </c>
      <c r="C76" s="7" t="s">
        <v>665</v>
      </c>
      <c r="D76" s="1004">
        <v>3</v>
      </c>
      <c r="E76" s="1002"/>
      <c r="F76" s="1007"/>
    </row>
    <row r="77" spans="1:6" ht="24.95" customHeight="1">
      <c r="A77" s="1012"/>
      <c r="B77" s="1000" t="s">
        <v>653</v>
      </c>
      <c r="C77" s="1001"/>
      <c r="D77" s="1005"/>
      <c r="E77" s="1003"/>
      <c r="F77" s="1007"/>
    </row>
    <row r="78" spans="1:6" ht="25.5">
      <c r="A78" s="1012"/>
      <c r="B78" s="432">
        <v>38</v>
      </c>
      <c r="C78" s="7" t="s">
        <v>2766</v>
      </c>
      <c r="D78" s="1004">
        <v>3</v>
      </c>
      <c r="E78" s="1002"/>
      <c r="F78" s="1007"/>
    </row>
    <row r="79" spans="1:6" ht="24.95" customHeight="1">
      <c r="A79" s="1012"/>
      <c r="B79" s="1000" t="s">
        <v>653</v>
      </c>
      <c r="C79" s="1001"/>
      <c r="D79" s="1005"/>
      <c r="E79" s="1003"/>
      <c r="F79" s="1007"/>
    </row>
    <row r="80" spans="1:6" ht="25.5">
      <c r="A80" s="1012"/>
      <c r="B80" s="432">
        <v>39</v>
      </c>
      <c r="C80" s="7" t="s">
        <v>666</v>
      </c>
      <c r="D80" s="1004">
        <v>3</v>
      </c>
      <c r="E80" s="1002"/>
      <c r="F80" s="1007"/>
    </row>
    <row r="81" spans="1:6" ht="24.95" customHeight="1">
      <c r="A81" s="1012"/>
      <c r="B81" s="1000" t="s">
        <v>653</v>
      </c>
      <c r="C81" s="1001"/>
      <c r="D81" s="1005"/>
      <c r="E81" s="1003"/>
      <c r="F81" s="1007"/>
    </row>
    <row r="82" spans="1:6" ht="25.5">
      <c r="A82" s="1012"/>
      <c r="B82" s="432">
        <v>40</v>
      </c>
      <c r="C82" s="7" t="s">
        <v>171</v>
      </c>
      <c r="D82" s="1004">
        <v>3</v>
      </c>
      <c r="E82" s="1002"/>
      <c r="F82" s="1006"/>
    </row>
    <row r="83" spans="1:6" ht="24.95" customHeight="1">
      <c r="A83" s="1012"/>
      <c r="B83" s="1000" t="s">
        <v>667</v>
      </c>
      <c r="C83" s="1001"/>
      <c r="D83" s="1005"/>
      <c r="E83" s="1003"/>
      <c r="F83" s="1007"/>
    </row>
    <row r="84" spans="1:6" ht="42">
      <c r="A84" s="1012"/>
      <c r="B84" s="432">
        <v>41</v>
      </c>
      <c r="C84" s="7" t="s">
        <v>668</v>
      </c>
      <c r="D84" s="1004">
        <v>3</v>
      </c>
      <c r="E84" s="1002"/>
      <c r="F84" s="1006"/>
    </row>
    <row r="85" spans="1:6" ht="24.95" customHeight="1">
      <c r="A85" s="1012"/>
      <c r="B85" s="1000" t="s">
        <v>669</v>
      </c>
      <c r="C85" s="1001"/>
      <c r="D85" s="1005"/>
      <c r="E85" s="1003"/>
      <c r="F85" s="1007"/>
    </row>
    <row r="86" spans="1:6" ht="25.5">
      <c r="A86" s="1012"/>
      <c r="B86" s="432">
        <v>42</v>
      </c>
      <c r="C86" s="7" t="s">
        <v>670</v>
      </c>
      <c r="D86" s="1004">
        <v>3</v>
      </c>
      <c r="E86" s="1002"/>
      <c r="F86" s="1007"/>
    </row>
    <row r="87" spans="1:6" ht="24.95" customHeight="1">
      <c r="A87" s="1012"/>
      <c r="B87" s="1000" t="s">
        <v>671</v>
      </c>
      <c r="C87" s="1001"/>
      <c r="D87" s="1005"/>
      <c r="E87" s="1003"/>
      <c r="F87" s="1007"/>
    </row>
    <row r="88" spans="1:6" ht="25.5">
      <c r="A88" s="1012"/>
      <c r="B88" s="432">
        <v>43</v>
      </c>
      <c r="C88" s="7" t="s">
        <v>672</v>
      </c>
      <c r="D88" s="1004">
        <v>3</v>
      </c>
      <c r="E88" s="1002"/>
      <c r="F88" s="1007"/>
    </row>
    <row r="89" spans="1:6" ht="24.95" customHeight="1">
      <c r="A89" s="1012"/>
      <c r="B89" s="1000" t="s">
        <v>673</v>
      </c>
      <c r="C89" s="1001"/>
      <c r="D89" s="1005"/>
      <c r="E89" s="1003"/>
      <c r="F89" s="1007"/>
    </row>
    <row r="90" spans="1:6" ht="25.5">
      <c r="A90" s="1012"/>
      <c r="B90" s="432">
        <v>44</v>
      </c>
      <c r="C90" s="7" t="s">
        <v>674</v>
      </c>
      <c r="D90" s="1004">
        <v>3</v>
      </c>
      <c r="E90" s="1002"/>
      <c r="F90" s="1007"/>
    </row>
    <row r="91" spans="1:6" ht="24.95" customHeight="1">
      <c r="A91" s="1012"/>
      <c r="B91" s="1000" t="s">
        <v>653</v>
      </c>
      <c r="C91" s="1001"/>
      <c r="D91" s="1005"/>
      <c r="E91" s="1003"/>
      <c r="F91" s="1007"/>
    </row>
    <row r="92" spans="1:6" ht="25.5">
      <c r="A92" s="1012"/>
      <c r="B92" s="432">
        <v>45</v>
      </c>
      <c r="C92" s="7" t="s">
        <v>675</v>
      </c>
      <c r="D92" s="1004">
        <v>3</v>
      </c>
      <c r="E92" s="1002"/>
      <c r="F92" s="1007"/>
    </row>
    <row r="93" spans="1:6" ht="24.95" customHeight="1">
      <c r="A93" s="1012"/>
      <c r="B93" s="1000" t="s">
        <v>676</v>
      </c>
      <c r="C93" s="1001"/>
      <c r="D93" s="1005"/>
      <c r="E93" s="1003"/>
      <c r="F93" s="1007"/>
    </row>
    <row r="94" spans="1:6" ht="42">
      <c r="A94" s="1012"/>
      <c r="B94" s="432">
        <v>46</v>
      </c>
      <c r="C94" s="7" t="s">
        <v>677</v>
      </c>
      <c r="D94" s="1004">
        <v>3</v>
      </c>
      <c r="E94" s="1002"/>
      <c r="F94" s="1007"/>
    </row>
    <row r="95" spans="1:6" ht="24.95" customHeight="1">
      <c r="A95" s="1012"/>
      <c r="B95" s="1000" t="s">
        <v>653</v>
      </c>
      <c r="C95" s="1001"/>
      <c r="D95" s="1005"/>
      <c r="E95" s="1003"/>
      <c r="F95" s="1007"/>
    </row>
    <row r="96" spans="1:6" ht="25.5">
      <c r="A96" s="1012"/>
      <c r="B96" s="432">
        <v>47</v>
      </c>
      <c r="C96" s="7" t="s">
        <v>678</v>
      </c>
      <c r="D96" s="1004">
        <v>3</v>
      </c>
      <c r="E96" s="1002"/>
      <c r="F96" s="1007"/>
    </row>
    <row r="97" spans="1:6" ht="24.95" customHeight="1">
      <c r="A97" s="1012"/>
      <c r="B97" s="1000" t="s">
        <v>679</v>
      </c>
      <c r="C97" s="1001"/>
      <c r="D97" s="1005"/>
      <c r="E97" s="1003"/>
      <c r="F97" s="1007"/>
    </row>
    <row r="98" spans="1:6" ht="25.5">
      <c r="A98" s="1012"/>
      <c r="B98" s="432">
        <v>48</v>
      </c>
      <c r="C98" s="7" t="s">
        <v>942</v>
      </c>
      <c r="D98" s="1004">
        <v>3</v>
      </c>
      <c r="E98" s="1002"/>
      <c r="F98" s="1010"/>
    </row>
    <row r="99" spans="1:6" ht="24.95" customHeight="1">
      <c r="A99" s="1013"/>
      <c r="B99" s="1000" t="s">
        <v>680</v>
      </c>
      <c r="C99" s="1001"/>
      <c r="D99" s="1005"/>
      <c r="E99" s="1003"/>
      <c r="F99" s="1009"/>
    </row>
    <row r="100" spans="1:6" ht="42">
      <c r="A100" s="997"/>
      <c r="B100" s="432">
        <v>49</v>
      </c>
      <c r="C100" s="7" t="s">
        <v>681</v>
      </c>
      <c r="D100" s="1004">
        <v>2</v>
      </c>
      <c r="E100" s="1002"/>
      <c r="F100" s="1007"/>
    </row>
    <row r="101" spans="1:6" ht="24.95" customHeight="1">
      <c r="A101" s="997"/>
      <c r="B101" s="1000" t="s">
        <v>682</v>
      </c>
      <c r="C101" s="1001"/>
      <c r="D101" s="1005"/>
      <c r="E101" s="1003"/>
      <c r="F101" s="1007"/>
    </row>
    <row r="102" spans="1:6" ht="25.5">
      <c r="A102" s="997"/>
      <c r="B102" s="432">
        <v>50</v>
      </c>
      <c r="C102" s="7" t="s">
        <v>683</v>
      </c>
      <c r="D102" s="1004">
        <v>2</v>
      </c>
      <c r="E102" s="1002"/>
      <c r="F102" s="1007"/>
    </row>
    <row r="103" spans="1:6" ht="24.95" customHeight="1">
      <c r="A103" s="997"/>
      <c r="B103" s="1000" t="s">
        <v>682</v>
      </c>
      <c r="C103" s="1001"/>
      <c r="D103" s="1005"/>
      <c r="E103" s="1003"/>
      <c r="F103" s="1007"/>
    </row>
    <row r="104" spans="1:6" ht="25.5">
      <c r="A104" s="997"/>
      <c r="B104" s="432">
        <v>51</v>
      </c>
      <c r="C104" s="7" t="s">
        <v>684</v>
      </c>
      <c r="D104" s="1004">
        <v>2</v>
      </c>
      <c r="E104" s="1002"/>
      <c r="F104" s="1006"/>
    </row>
    <row r="105" spans="1:6" ht="24.95" customHeight="1">
      <c r="A105" s="997"/>
      <c r="B105" s="1000" t="s">
        <v>685</v>
      </c>
      <c r="C105" s="1001"/>
      <c r="D105" s="1005"/>
      <c r="E105" s="1003"/>
      <c r="F105" s="1007"/>
    </row>
    <row r="106" spans="1:6" ht="25.5">
      <c r="A106" s="997"/>
      <c r="B106" s="432">
        <v>52</v>
      </c>
      <c r="C106" s="7" t="s">
        <v>686</v>
      </c>
      <c r="D106" s="1004">
        <v>2</v>
      </c>
      <c r="E106" s="1002"/>
      <c r="F106" s="1006"/>
    </row>
    <row r="107" spans="1:6" ht="24.95" customHeight="1">
      <c r="A107" s="997"/>
      <c r="B107" s="1000" t="s">
        <v>687</v>
      </c>
      <c r="C107" s="1001"/>
      <c r="D107" s="1005"/>
      <c r="E107" s="1003"/>
      <c r="F107" s="1007"/>
    </row>
    <row r="108" spans="1:6" ht="25.5">
      <c r="A108" s="997"/>
      <c r="B108" s="432">
        <v>53</v>
      </c>
      <c r="C108" s="7" t="s">
        <v>688</v>
      </c>
      <c r="D108" s="1004">
        <v>2</v>
      </c>
      <c r="E108" s="1002"/>
      <c r="F108" s="1006"/>
    </row>
    <row r="109" spans="1:6" ht="24.95" customHeight="1">
      <c r="A109" s="997"/>
      <c r="B109" s="1000" t="s">
        <v>689</v>
      </c>
      <c r="C109" s="1001"/>
      <c r="D109" s="1005"/>
      <c r="E109" s="1003"/>
      <c r="F109" s="1007"/>
    </row>
    <row r="110" spans="1:6" ht="25.5" customHeight="1">
      <c r="A110" s="1011" t="s">
        <v>173</v>
      </c>
      <c r="B110" s="432">
        <v>54</v>
      </c>
      <c r="C110" s="7" t="s">
        <v>690</v>
      </c>
      <c r="D110" s="1004">
        <v>3</v>
      </c>
      <c r="E110" s="1002"/>
      <c r="F110" s="1007"/>
    </row>
    <row r="111" spans="1:6" ht="24.95" customHeight="1">
      <c r="A111" s="1012"/>
      <c r="B111" s="1000" t="s">
        <v>691</v>
      </c>
      <c r="C111" s="1001"/>
      <c r="D111" s="1005"/>
      <c r="E111" s="1003"/>
      <c r="F111" s="1007"/>
    </row>
    <row r="112" spans="1:6" ht="25.5">
      <c r="A112" s="1012"/>
      <c r="B112" s="432">
        <v>55</v>
      </c>
      <c r="C112" s="7" t="s">
        <v>692</v>
      </c>
      <c r="D112" s="1004">
        <v>3</v>
      </c>
      <c r="E112" s="1002"/>
      <c r="F112" s="1007"/>
    </row>
    <row r="113" spans="1:6" ht="24.95" customHeight="1">
      <c r="A113" s="1012"/>
      <c r="B113" s="1000" t="s">
        <v>693</v>
      </c>
      <c r="C113" s="1001"/>
      <c r="D113" s="1005"/>
      <c r="E113" s="1003"/>
      <c r="F113" s="1007"/>
    </row>
    <row r="114" spans="1:6" ht="25.5">
      <c r="A114" s="1012"/>
      <c r="B114" s="432">
        <v>56</v>
      </c>
      <c r="C114" s="7" t="s">
        <v>174</v>
      </c>
      <c r="D114" s="1004">
        <v>3</v>
      </c>
      <c r="E114" s="1002"/>
      <c r="F114" s="1007"/>
    </row>
    <row r="115" spans="1:6" ht="24.95" customHeight="1">
      <c r="A115" s="1012"/>
      <c r="B115" s="1000" t="s">
        <v>694</v>
      </c>
      <c r="C115" s="1001"/>
      <c r="D115" s="1005"/>
      <c r="E115" s="1003"/>
      <c r="F115" s="1007"/>
    </row>
    <row r="116" spans="1:6" ht="25.5">
      <c r="A116" s="1012"/>
      <c r="B116" s="432">
        <v>57</v>
      </c>
      <c r="C116" s="7" t="s">
        <v>175</v>
      </c>
      <c r="D116" s="1004">
        <v>3</v>
      </c>
      <c r="E116" s="1002"/>
      <c r="F116" s="1007"/>
    </row>
    <row r="117" spans="1:6" ht="24.95" customHeight="1">
      <c r="A117" s="1012"/>
      <c r="B117" s="1000" t="s">
        <v>694</v>
      </c>
      <c r="C117" s="1001"/>
      <c r="D117" s="1005"/>
      <c r="E117" s="1003"/>
      <c r="F117" s="1007"/>
    </row>
    <row r="118" spans="1:6" ht="25.5">
      <c r="A118" s="1012"/>
      <c r="B118" s="432">
        <v>58</v>
      </c>
      <c r="C118" s="7" t="s">
        <v>176</v>
      </c>
      <c r="D118" s="1004">
        <v>3</v>
      </c>
      <c r="E118" s="1002"/>
      <c r="F118" s="1007"/>
    </row>
    <row r="119" spans="1:6" ht="24.95" customHeight="1">
      <c r="A119" s="1012"/>
      <c r="B119" s="1000" t="s">
        <v>695</v>
      </c>
      <c r="C119" s="1001"/>
      <c r="D119" s="1005"/>
      <c r="E119" s="1003"/>
      <c r="F119" s="1007"/>
    </row>
    <row r="120" spans="1:6" ht="25.5">
      <c r="A120" s="1012"/>
      <c r="B120" s="432">
        <v>59</v>
      </c>
      <c r="C120" s="7" t="s">
        <v>696</v>
      </c>
      <c r="D120" s="1004">
        <v>3</v>
      </c>
      <c r="E120" s="1002"/>
      <c r="F120" s="1007"/>
    </row>
    <row r="121" spans="1:6" ht="24.95" customHeight="1">
      <c r="A121" s="1012"/>
      <c r="B121" s="1000" t="s">
        <v>697</v>
      </c>
      <c r="C121" s="1001"/>
      <c r="D121" s="1005"/>
      <c r="E121" s="1003"/>
      <c r="F121" s="1007"/>
    </row>
    <row r="122" spans="1:6" ht="25.5">
      <c r="A122" s="1012"/>
      <c r="B122" s="432">
        <v>60</v>
      </c>
      <c r="C122" s="7" t="s">
        <v>698</v>
      </c>
      <c r="D122" s="1004">
        <v>3</v>
      </c>
      <c r="E122" s="1002"/>
      <c r="F122" s="1006"/>
    </row>
    <row r="123" spans="1:6" ht="24.95" customHeight="1">
      <c r="A123" s="1012"/>
      <c r="B123" s="1000" t="s">
        <v>691</v>
      </c>
      <c r="C123" s="1001"/>
      <c r="D123" s="1005"/>
      <c r="E123" s="1003"/>
      <c r="F123" s="1007"/>
    </row>
    <row r="124" spans="1:6" ht="25.5">
      <c r="A124" s="1012"/>
      <c r="B124" s="432">
        <v>61</v>
      </c>
      <c r="C124" s="7" t="s">
        <v>699</v>
      </c>
      <c r="D124" s="1004">
        <v>3</v>
      </c>
      <c r="E124" s="1002"/>
      <c r="F124" s="1006"/>
    </row>
    <row r="125" spans="1:6" ht="24.95" customHeight="1">
      <c r="A125" s="1012"/>
      <c r="B125" s="1000" t="s">
        <v>700</v>
      </c>
      <c r="C125" s="1001"/>
      <c r="D125" s="1005"/>
      <c r="E125" s="1003"/>
      <c r="F125" s="1007"/>
    </row>
    <row r="126" spans="1:6" ht="25.5">
      <c r="A126" s="1012"/>
      <c r="B126" s="432">
        <v>62</v>
      </c>
      <c r="C126" s="7" t="s">
        <v>701</v>
      </c>
      <c r="D126" s="1004">
        <v>3</v>
      </c>
      <c r="E126" s="1002"/>
      <c r="F126" s="1007"/>
    </row>
    <row r="127" spans="1:6" ht="24.95" customHeight="1">
      <c r="A127" s="1012"/>
      <c r="B127" s="1000" t="s">
        <v>702</v>
      </c>
      <c r="C127" s="1001"/>
      <c r="D127" s="1005"/>
      <c r="E127" s="1003"/>
      <c r="F127" s="1007"/>
    </row>
    <row r="128" spans="1:6" ht="25.5">
      <c r="A128" s="1012"/>
      <c r="B128" s="432">
        <v>63</v>
      </c>
      <c r="C128" s="7" t="s">
        <v>703</v>
      </c>
      <c r="D128" s="1004">
        <v>3</v>
      </c>
      <c r="E128" s="1002"/>
      <c r="F128" s="1008"/>
    </row>
    <row r="129" spans="1:6" ht="24.95" customHeight="1">
      <c r="A129" s="1012"/>
      <c r="B129" s="1000" t="s">
        <v>704</v>
      </c>
      <c r="C129" s="1001"/>
      <c r="D129" s="1005"/>
      <c r="E129" s="1003"/>
      <c r="F129" s="1009"/>
    </row>
    <row r="130" spans="1:6" ht="25.5">
      <c r="A130" s="1012"/>
      <c r="B130" s="432">
        <v>64</v>
      </c>
      <c r="C130" s="7" t="s">
        <v>705</v>
      </c>
      <c r="D130" s="1004">
        <v>3</v>
      </c>
      <c r="E130" s="1002"/>
      <c r="F130" s="1007"/>
    </row>
    <row r="131" spans="1:6" ht="24.95" customHeight="1">
      <c r="A131" s="1012"/>
      <c r="B131" s="1000" t="s">
        <v>694</v>
      </c>
      <c r="C131" s="1001"/>
      <c r="D131" s="1005"/>
      <c r="E131" s="1003"/>
      <c r="F131" s="1007"/>
    </row>
    <row r="132" spans="1:6" ht="25.5">
      <c r="A132" s="1012"/>
      <c r="B132" s="432">
        <v>65</v>
      </c>
      <c r="C132" s="7" t="s">
        <v>177</v>
      </c>
      <c r="D132" s="1004">
        <v>3</v>
      </c>
      <c r="E132" s="1002"/>
      <c r="F132" s="1007"/>
    </row>
    <row r="133" spans="1:6" ht="24.95" customHeight="1">
      <c r="A133" s="1012"/>
      <c r="B133" s="1000" t="s">
        <v>706</v>
      </c>
      <c r="C133" s="1001"/>
      <c r="D133" s="1005"/>
      <c r="E133" s="1003"/>
      <c r="F133" s="1007"/>
    </row>
    <row r="134" spans="1:6" ht="25.5">
      <c r="A134" s="1012"/>
      <c r="B134" s="432">
        <v>66</v>
      </c>
      <c r="C134" s="7" t="s">
        <v>707</v>
      </c>
      <c r="D134" s="1004">
        <v>3</v>
      </c>
      <c r="E134" s="1002"/>
      <c r="F134" s="1007"/>
    </row>
    <row r="135" spans="1:6" ht="24.95" customHeight="1">
      <c r="A135" s="1012"/>
      <c r="B135" s="1000" t="s">
        <v>708</v>
      </c>
      <c r="C135" s="1001"/>
      <c r="D135" s="1005"/>
      <c r="E135" s="1003"/>
      <c r="F135" s="1007"/>
    </row>
    <row r="136" spans="1:6" ht="25.5">
      <c r="A136" s="1012"/>
      <c r="B136" s="432">
        <v>67</v>
      </c>
      <c r="C136" s="7" t="s">
        <v>709</v>
      </c>
      <c r="D136" s="1004">
        <v>3</v>
      </c>
      <c r="E136" s="1002"/>
      <c r="F136" s="1007"/>
    </row>
    <row r="137" spans="1:6" ht="24.95" customHeight="1">
      <c r="A137" s="1012"/>
      <c r="B137" s="1000" t="s">
        <v>694</v>
      </c>
      <c r="C137" s="1001"/>
      <c r="D137" s="1005"/>
      <c r="E137" s="1003"/>
      <c r="F137" s="1007"/>
    </row>
    <row r="138" spans="1:6" ht="25.5">
      <c r="A138" s="1012"/>
      <c r="B138" s="432">
        <v>68</v>
      </c>
      <c r="C138" s="7" t="s">
        <v>710</v>
      </c>
      <c r="D138" s="1004">
        <v>3</v>
      </c>
      <c r="E138" s="1002"/>
      <c r="F138" s="1007"/>
    </row>
    <row r="139" spans="1:6" ht="24.95" customHeight="1">
      <c r="A139" s="1012"/>
      <c r="B139" s="1000" t="s">
        <v>691</v>
      </c>
      <c r="C139" s="1001"/>
      <c r="D139" s="1005"/>
      <c r="E139" s="1003"/>
      <c r="F139" s="1007"/>
    </row>
    <row r="140" spans="1:6" ht="25.5">
      <c r="A140" s="1012"/>
      <c r="B140" s="432">
        <v>69</v>
      </c>
      <c r="C140" s="7" t="s">
        <v>2767</v>
      </c>
      <c r="D140" s="1004">
        <v>3</v>
      </c>
      <c r="E140" s="1002"/>
      <c r="F140" s="1007"/>
    </row>
    <row r="141" spans="1:6" ht="24.95" customHeight="1">
      <c r="A141" s="1012"/>
      <c r="B141" s="1000" t="s">
        <v>695</v>
      </c>
      <c r="C141" s="1001"/>
      <c r="D141" s="1005"/>
      <c r="E141" s="1003"/>
      <c r="F141" s="1007"/>
    </row>
    <row r="142" spans="1:6" ht="25.5">
      <c r="A142" s="1012"/>
      <c r="B142" s="432">
        <v>70</v>
      </c>
      <c r="C142" s="7" t="s">
        <v>178</v>
      </c>
      <c r="D142" s="1004">
        <v>3</v>
      </c>
      <c r="E142" s="1002"/>
      <c r="F142" s="1007"/>
    </row>
    <row r="143" spans="1:6" ht="24.95" customHeight="1">
      <c r="A143" s="1012"/>
      <c r="B143" s="1000" t="s">
        <v>691</v>
      </c>
      <c r="C143" s="1001"/>
      <c r="D143" s="1005"/>
      <c r="E143" s="1003"/>
      <c r="F143" s="1007"/>
    </row>
    <row r="144" spans="1:6" ht="25.5">
      <c r="A144" s="1012"/>
      <c r="B144" s="432">
        <v>71</v>
      </c>
      <c r="C144" s="7" t="s">
        <v>711</v>
      </c>
      <c r="D144" s="1004">
        <v>3</v>
      </c>
      <c r="E144" s="1002"/>
      <c r="F144" s="1007"/>
    </row>
    <row r="145" spans="1:6" ht="24.95" customHeight="1">
      <c r="A145" s="1012"/>
      <c r="B145" s="1000" t="s">
        <v>691</v>
      </c>
      <c r="C145" s="1001"/>
      <c r="D145" s="1005"/>
      <c r="E145" s="1003"/>
      <c r="F145" s="1007"/>
    </row>
    <row r="146" spans="1:6" ht="25.5">
      <c r="A146" s="1012"/>
      <c r="B146" s="432">
        <v>72</v>
      </c>
      <c r="C146" s="7" t="s">
        <v>712</v>
      </c>
      <c r="D146" s="1004">
        <v>3</v>
      </c>
      <c r="E146" s="1002"/>
      <c r="F146" s="1007"/>
    </row>
    <row r="147" spans="1:6" ht="24.95" customHeight="1">
      <c r="A147" s="1012"/>
      <c r="B147" s="1000" t="s">
        <v>713</v>
      </c>
      <c r="C147" s="1001"/>
      <c r="D147" s="1005"/>
      <c r="E147" s="1003"/>
      <c r="F147" s="1007"/>
    </row>
    <row r="148" spans="1:6" ht="25.5">
      <c r="A148" s="1012"/>
      <c r="B148" s="432">
        <v>73</v>
      </c>
      <c r="C148" s="7" t="s">
        <v>714</v>
      </c>
      <c r="D148" s="1004">
        <v>3</v>
      </c>
      <c r="E148" s="1002"/>
      <c r="F148" s="1008"/>
    </row>
    <row r="149" spans="1:6" ht="24.95" customHeight="1">
      <c r="A149" s="1012"/>
      <c r="B149" s="1000" t="s">
        <v>700</v>
      </c>
      <c r="C149" s="1001"/>
      <c r="D149" s="1005"/>
      <c r="E149" s="1003"/>
      <c r="F149" s="1009"/>
    </row>
    <row r="150" spans="1:6" ht="25.5">
      <c r="A150" s="1012"/>
      <c r="B150" s="432">
        <v>74</v>
      </c>
      <c r="C150" s="7" t="s">
        <v>179</v>
      </c>
      <c r="D150" s="1004">
        <v>3</v>
      </c>
      <c r="E150" s="1002"/>
      <c r="F150" s="1007"/>
    </row>
    <row r="151" spans="1:6" ht="24.95" customHeight="1">
      <c r="A151" s="1012"/>
      <c r="B151" s="1000" t="s">
        <v>693</v>
      </c>
      <c r="C151" s="1001"/>
      <c r="D151" s="1005"/>
      <c r="E151" s="1003"/>
      <c r="F151" s="1007"/>
    </row>
    <row r="152" spans="1:6" ht="25.5">
      <c r="A152" s="1012"/>
      <c r="B152" s="432">
        <v>75</v>
      </c>
      <c r="C152" s="7" t="s">
        <v>180</v>
      </c>
      <c r="D152" s="1004">
        <v>3</v>
      </c>
      <c r="E152" s="1002"/>
      <c r="F152" s="1007"/>
    </row>
    <row r="153" spans="1:6" ht="24.95" customHeight="1">
      <c r="A153" s="1012"/>
      <c r="B153" s="1000" t="s">
        <v>694</v>
      </c>
      <c r="C153" s="1001"/>
      <c r="D153" s="1005"/>
      <c r="E153" s="1003"/>
      <c r="F153" s="1007"/>
    </row>
    <row r="154" spans="1:6" ht="25.5">
      <c r="A154" s="1012"/>
      <c r="B154" s="432">
        <v>76</v>
      </c>
      <c r="C154" s="7" t="s">
        <v>181</v>
      </c>
      <c r="D154" s="1004">
        <v>3</v>
      </c>
      <c r="E154" s="1002"/>
      <c r="F154" s="1007"/>
    </row>
    <row r="155" spans="1:6" ht="24.95" customHeight="1">
      <c r="A155" s="1012"/>
      <c r="B155" s="1000" t="s">
        <v>694</v>
      </c>
      <c r="C155" s="1001"/>
      <c r="D155" s="1005"/>
      <c r="E155" s="1003"/>
      <c r="F155" s="1007"/>
    </row>
    <row r="156" spans="1:6" ht="25.5">
      <c r="A156" s="1012"/>
      <c r="B156" s="432">
        <v>77</v>
      </c>
      <c r="C156" s="7" t="s">
        <v>182</v>
      </c>
      <c r="D156" s="1004">
        <v>3</v>
      </c>
      <c r="E156" s="1002"/>
      <c r="F156" s="1007"/>
    </row>
    <row r="157" spans="1:6" ht="24.95" customHeight="1">
      <c r="A157" s="1012"/>
      <c r="B157" s="1000" t="s">
        <v>694</v>
      </c>
      <c r="C157" s="1001"/>
      <c r="D157" s="1005"/>
      <c r="E157" s="1003"/>
      <c r="F157" s="1007"/>
    </row>
    <row r="158" spans="1:6" ht="25.5">
      <c r="A158" s="1012"/>
      <c r="B158" s="432">
        <v>78</v>
      </c>
      <c r="C158" s="7" t="s">
        <v>715</v>
      </c>
      <c r="D158" s="1004">
        <v>3</v>
      </c>
      <c r="E158" s="1002"/>
      <c r="F158" s="1007"/>
    </row>
    <row r="159" spans="1:6" ht="24.95" customHeight="1">
      <c r="A159" s="1012"/>
      <c r="B159" s="1000" t="s">
        <v>697</v>
      </c>
      <c r="C159" s="1001"/>
      <c r="D159" s="1005"/>
      <c r="E159" s="1003"/>
      <c r="F159" s="1007"/>
    </row>
    <row r="160" spans="1:6" ht="25.5">
      <c r="A160" s="1012"/>
      <c r="B160" s="432">
        <v>79</v>
      </c>
      <c r="C160" s="7" t="s">
        <v>183</v>
      </c>
      <c r="D160" s="1004">
        <v>3</v>
      </c>
      <c r="E160" s="1002"/>
      <c r="F160" s="1007"/>
    </row>
    <row r="161" spans="1:6" ht="24.95" customHeight="1">
      <c r="A161" s="1012"/>
      <c r="B161" s="1000" t="s">
        <v>691</v>
      </c>
      <c r="C161" s="1001"/>
      <c r="D161" s="1005"/>
      <c r="E161" s="1003"/>
      <c r="F161" s="1007"/>
    </row>
    <row r="162" spans="1:6" ht="42">
      <c r="A162" s="1012"/>
      <c r="B162" s="432">
        <v>80</v>
      </c>
      <c r="C162" s="7" t="s">
        <v>716</v>
      </c>
      <c r="D162" s="1004">
        <v>3</v>
      </c>
      <c r="E162" s="1002"/>
      <c r="F162" s="1007"/>
    </row>
    <row r="163" spans="1:6" ht="24.95" customHeight="1">
      <c r="A163" s="1012"/>
      <c r="B163" s="1000" t="s">
        <v>691</v>
      </c>
      <c r="C163" s="1001"/>
      <c r="D163" s="1005"/>
      <c r="E163" s="1003"/>
      <c r="F163" s="1007"/>
    </row>
    <row r="164" spans="1:6" ht="25.5">
      <c r="A164" s="1012"/>
      <c r="B164" s="432">
        <v>81</v>
      </c>
      <c r="C164" s="7" t="s">
        <v>717</v>
      </c>
      <c r="D164" s="1004">
        <v>3</v>
      </c>
      <c r="E164" s="1002"/>
      <c r="F164" s="1007"/>
    </row>
    <row r="165" spans="1:6" ht="24.95" customHeight="1">
      <c r="A165" s="1012"/>
      <c r="B165" s="1000" t="s">
        <v>695</v>
      </c>
      <c r="C165" s="1001"/>
      <c r="D165" s="1005"/>
      <c r="E165" s="1003"/>
      <c r="F165" s="1007"/>
    </row>
    <row r="166" spans="1:6" ht="25.5">
      <c r="A166" s="1012"/>
      <c r="B166" s="432">
        <v>82</v>
      </c>
      <c r="C166" s="7" t="s">
        <v>184</v>
      </c>
      <c r="D166" s="1004">
        <v>3</v>
      </c>
      <c r="E166" s="1002"/>
      <c r="F166" s="1007"/>
    </row>
    <row r="167" spans="1:6" ht="24.95" customHeight="1">
      <c r="A167" s="1012"/>
      <c r="B167" s="1000" t="s">
        <v>694</v>
      </c>
      <c r="C167" s="1001"/>
      <c r="D167" s="1005"/>
      <c r="E167" s="1003"/>
      <c r="F167" s="1007"/>
    </row>
    <row r="168" spans="1:6" ht="25.5">
      <c r="A168" s="1012"/>
      <c r="B168" s="432">
        <v>83</v>
      </c>
      <c r="C168" s="7" t="s">
        <v>718</v>
      </c>
      <c r="D168" s="1004">
        <v>3</v>
      </c>
      <c r="E168" s="1002"/>
      <c r="F168" s="1007"/>
    </row>
    <row r="169" spans="1:6" ht="24.95" customHeight="1">
      <c r="A169" s="1012"/>
      <c r="B169" s="1000" t="s">
        <v>694</v>
      </c>
      <c r="C169" s="1001"/>
      <c r="D169" s="1005"/>
      <c r="E169" s="1003"/>
      <c r="F169" s="1007"/>
    </row>
    <row r="170" spans="1:6" ht="25.5">
      <c r="A170" s="1012"/>
      <c r="B170" s="432">
        <v>84</v>
      </c>
      <c r="C170" s="7" t="s">
        <v>719</v>
      </c>
      <c r="D170" s="1004">
        <v>3</v>
      </c>
      <c r="E170" s="1002"/>
      <c r="F170" s="1007"/>
    </row>
    <row r="171" spans="1:6" ht="24.95" customHeight="1">
      <c r="A171" s="1012"/>
      <c r="B171" s="1000" t="s">
        <v>720</v>
      </c>
      <c r="C171" s="1001"/>
      <c r="D171" s="1005"/>
      <c r="E171" s="1003"/>
      <c r="F171" s="1007"/>
    </row>
    <row r="172" spans="1:6" ht="42">
      <c r="A172" s="1012"/>
      <c r="B172" s="432">
        <v>85</v>
      </c>
      <c r="C172" s="7" t="s">
        <v>721</v>
      </c>
      <c r="D172" s="1004">
        <v>2</v>
      </c>
      <c r="E172" s="1002"/>
      <c r="F172" s="1007"/>
    </row>
    <row r="173" spans="1:6" ht="24.95" customHeight="1">
      <c r="A173" s="1012"/>
      <c r="B173" s="1000" t="s">
        <v>694</v>
      </c>
      <c r="C173" s="1001"/>
      <c r="D173" s="1005"/>
      <c r="E173" s="1003"/>
      <c r="F173" s="1007"/>
    </row>
    <row r="174" spans="1:6" ht="25.5">
      <c r="A174" s="1012"/>
      <c r="B174" s="432">
        <v>86</v>
      </c>
      <c r="C174" s="7" t="s">
        <v>722</v>
      </c>
      <c r="D174" s="1004">
        <v>2</v>
      </c>
      <c r="E174" s="1002"/>
      <c r="F174" s="1007"/>
    </row>
    <row r="175" spans="1:6" ht="24.95" customHeight="1">
      <c r="A175" s="1013"/>
      <c r="B175" s="1000" t="s">
        <v>723</v>
      </c>
      <c r="C175" s="1001"/>
      <c r="D175" s="1005"/>
      <c r="E175" s="1003"/>
      <c r="F175" s="1007"/>
    </row>
    <row r="176" spans="1:6" ht="25.5" customHeight="1">
      <c r="A176" s="1011" t="s">
        <v>185</v>
      </c>
      <c r="B176" s="432">
        <v>87</v>
      </c>
      <c r="C176" s="7" t="s">
        <v>936</v>
      </c>
      <c r="D176" s="1004">
        <v>3</v>
      </c>
      <c r="E176" s="1002"/>
      <c r="F176" s="1008"/>
    </row>
    <row r="177" spans="1:6" ht="24.95" customHeight="1">
      <c r="A177" s="1012"/>
      <c r="B177" s="1000" t="s">
        <v>724</v>
      </c>
      <c r="C177" s="1001"/>
      <c r="D177" s="1005"/>
      <c r="E177" s="1003"/>
      <c r="F177" s="1009"/>
    </row>
    <row r="178" spans="1:6" ht="25.5">
      <c r="A178" s="1012"/>
      <c r="B178" s="432">
        <v>88</v>
      </c>
      <c r="C178" s="7" t="s">
        <v>725</v>
      </c>
      <c r="D178" s="1004">
        <v>3</v>
      </c>
      <c r="E178" s="1002"/>
      <c r="F178" s="1007"/>
    </row>
    <row r="179" spans="1:6" ht="24.95" customHeight="1">
      <c r="A179" s="1012"/>
      <c r="B179" s="1000" t="s">
        <v>726</v>
      </c>
      <c r="C179" s="1001"/>
      <c r="D179" s="1005"/>
      <c r="E179" s="1003"/>
      <c r="F179" s="1007"/>
    </row>
    <row r="180" spans="1:6" ht="42">
      <c r="A180" s="1012"/>
      <c r="B180" s="432">
        <v>89</v>
      </c>
      <c r="C180" s="7" t="s">
        <v>937</v>
      </c>
      <c r="D180" s="1004">
        <v>3</v>
      </c>
      <c r="E180" s="1002"/>
      <c r="F180" s="1007"/>
    </row>
    <row r="181" spans="1:6" ht="24.95" customHeight="1">
      <c r="A181" s="1012"/>
      <c r="B181" s="1000" t="s">
        <v>727</v>
      </c>
      <c r="C181" s="1001"/>
      <c r="D181" s="1005"/>
      <c r="E181" s="1003"/>
      <c r="F181" s="1007"/>
    </row>
    <row r="182" spans="1:6" ht="42">
      <c r="A182" s="1012"/>
      <c r="B182" s="432">
        <v>90</v>
      </c>
      <c r="C182" s="7" t="s">
        <v>728</v>
      </c>
      <c r="D182" s="1004">
        <v>3</v>
      </c>
      <c r="E182" s="1002"/>
      <c r="F182" s="1007"/>
    </row>
    <row r="183" spans="1:6" ht="24.95" customHeight="1">
      <c r="A183" s="1012"/>
      <c r="B183" s="1000" t="s">
        <v>729</v>
      </c>
      <c r="C183" s="1001"/>
      <c r="D183" s="1005"/>
      <c r="E183" s="1003"/>
      <c r="F183" s="1007"/>
    </row>
    <row r="184" spans="1:6" ht="42">
      <c r="A184" s="1012"/>
      <c r="B184" s="432">
        <v>91</v>
      </c>
      <c r="C184" s="7" t="s">
        <v>730</v>
      </c>
      <c r="D184" s="1004">
        <v>3</v>
      </c>
      <c r="E184" s="1002"/>
      <c r="F184" s="1006"/>
    </row>
    <row r="185" spans="1:6" ht="24.95" customHeight="1">
      <c r="A185" s="1012"/>
      <c r="B185" s="1000" t="s">
        <v>729</v>
      </c>
      <c r="C185" s="1001"/>
      <c r="D185" s="1005"/>
      <c r="E185" s="1003"/>
      <c r="F185" s="1007"/>
    </row>
    <row r="186" spans="1:6" ht="25.5">
      <c r="A186" s="1012"/>
      <c r="B186" s="432">
        <v>92</v>
      </c>
      <c r="C186" s="7" t="s">
        <v>731</v>
      </c>
      <c r="D186" s="1004">
        <v>3</v>
      </c>
      <c r="E186" s="1002"/>
      <c r="F186" s="1006"/>
    </row>
    <row r="187" spans="1:6" ht="24.95" customHeight="1">
      <c r="A187" s="1012"/>
      <c r="B187" s="1000" t="s">
        <v>732</v>
      </c>
      <c r="C187" s="1001"/>
      <c r="D187" s="1005"/>
      <c r="E187" s="1003"/>
      <c r="F187" s="1007"/>
    </row>
    <row r="188" spans="1:6" ht="25.5">
      <c r="A188" s="1012"/>
      <c r="B188" s="432">
        <v>93</v>
      </c>
      <c r="C188" s="7" t="s">
        <v>733</v>
      </c>
      <c r="D188" s="1004">
        <v>3</v>
      </c>
      <c r="E188" s="1002"/>
      <c r="F188" s="1007"/>
    </row>
    <row r="189" spans="1:6" ht="24.95" customHeight="1">
      <c r="A189" s="1012"/>
      <c r="B189" s="1000" t="s">
        <v>734</v>
      </c>
      <c r="C189" s="1001"/>
      <c r="D189" s="1005"/>
      <c r="E189" s="1003"/>
      <c r="F189" s="1007"/>
    </row>
    <row r="190" spans="1:6" ht="25.5">
      <c r="A190" s="1012"/>
      <c r="B190" s="432">
        <v>94</v>
      </c>
      <c r="C190" s="7" t="s">
        <v>735</v>
      </c>
      <c r="D190" s="1004">
        <v>3</v>
      </c>
      <c r="E190" s="1002"/>
      <c r="F190" s="1010"/>
    </row>
    <row r="191" spans="1:6" ht="24.95" customHeight="1">
      <c r="A191" s="1012"/>
      <c r="B191" s="1000" t="s">
        <v>734</v>
      </c>
      <c r="C191" s="1001"/>
      <c r="D191" s="1005"/>
      <c r="E191" s="1003"/>
      <c r="F191" s="1009"/>
    </row>
    <row r="192" spans="1:6" ht="25.5">
      <c r="A192" s="1012"/>
      <c r="B192" s="432">
        <v>95</v>
      </c>
      <c r="C192" s="7" t="s">
        <v>938</v>
      </c>
      <c r="D192" s="1004">
        <v>3</v>
      </c>
      <c r="E192" s="1002"/>
      <c r="F192" s="1008"/>
    </row>
    <row r="193" spans="1:6" ht="24.95" customHeight="1">
      <c r="A193" s="1012"/>
      <c r="B193" s="1000" t="s">
        <v>736</v>
      </c>
      <c r="C193" s="1001"/>
      <c r="D193" s="1005"/>
      <c r="E193" s="1003"/>
      <c r="F193" s="1009"/>
    </row>
    <row r="194" spans="1:6" ht="25.5">
      <c r="A194" s="1012"/>
      <c r="B194" s="432">
        <v>96</v>
      </c>
      <c r="C194" s="7" t="s">
        <v>186</v>
      </c>
      <c r="D194" s="1004">
        <v>3</v>
      </c>
      <c r="E194" s="1002"/>
      <c r="F194" s="1007"/>
    </row>
    <row r="195" spans="1:6" ht="24.95" customHeight="1">
      <c r="A195" s="1012"/>
      <c r="B195" s="801" t="s">
        <v>737</v>
      </c>
      <c r="C195" s="1014"/>
      <c r="D195" s="1005"/>
      <c r="E195" s="1003"/>
      <c r="F195" s="1007"/>
    </row>
    <row r="196" spans="1:6" ht="25.5">
      <c r="A196" s="1012"/>
      <c r="B196" s="432">
        <v>97</v>
      </c>
      <c r="C196" s="7" t="s">
        <v>738</v>
      </c>
      <c r="D196" s="1004">
        <v>3</v>
      </c>
      <c r="E196" s="1002"/>
      <c r="F196" s="1007"/>
    </row>
    <row r="197" spans="1:6" ht="24.95" customHeight="1">
      <c r="A197" s="1012"/>
      <c r="B197" s="1000" t="s">
        <v>737</v>
      </c>
      <c r="C197" s="1001"/>
      <c r="D197" s="1005"/>
      <c r="E197" s="1003"/>
      <c r="F197" s="1007"/>
    </row>
    <row r="198" spans="1:6" ht="25.5">
      <c r="A198" s="1012"/>
      <c r="B198" s="432">
        <v>98</v>
      </c>
      <c r="C198" s="7" t="s">
        <v>739</v>
      </c>
      <c r="D198" s="1004">
        <v>3</v>
      </c>
      <c r="E198" s="1002"/>
      <c r="F198" s="1006"/>
    </row>
    <row r="199" spans="1:6" ht="24.95" customHeight="1">
      <c r="A199" s="1012"/>
      <c r="B199" s="1000" t="s">
        <v>740</v>
      </c>
      <c r="C199" s="1001"/>
      <c r="D199" s="1005"/>
      <c r="E199" s="1003"/>
      <c r="F199" s="1007"/>
    </row>
    <row r="200" spans="1:6" ht="25.5">
      <c r="A200" s="1012"/>
      <c r="B200" s="432">
        <v>99</v>
      </c>
      <c r="C200" s="7" t="s">
        <v>187</v>
      </c>
      <c r="D200" s="1004">
        <v>3</v>
      </c>
      <c r="E200" s="1002"/>
      <c r="F200" s="1010"/>
    </row>
    <row r="201" spans="1:6" ht="24.95" customHeight="1">
      <c r="A201" s="1012"/>
      <c r="B201" s="1000" t="s">
        <v>172</v>
      </c>
      <c r="C201" s="1001"/>
      <c r="D201" s="1005"/>
      <c r="E201" s="1003"/>
      <c r="F201" s="1009"/>
    </row>
    <row r="202" spans="1:6" ht="42">
      <c r="A202" s="1012"/>
      <c r="B202" s="432">
        <v>100</v>
      </c>
      <c r="C202" s="7" t="s">
        <v>741</v>
      </c>
      <c r="D202" s="1004">
        <v>3</v>
      </c>
      <c r="E202" s="1002"/>
      <c r="F202" s="1006"/>
    </row>
    <row r="203" spans="1:6" ht="24.95" customHeight="1">
      <c r="A203" s="1012"/>
      <c r="B203" s="1000" t="s">
        <v>732</v>
      </c>
      <c r="C203" s="1001"/>
      <c r="D203" s="1005"/>
      <c r="E203" s="1003"/>
      <c r="F203" s="1007"/>
    </row>
    <row r="204" spans="1:6" ht="25.5">
      <c r="A204" s="1012"/>
      <c r="B204" s="432">
        <v>101</v>
      </c>
      <c r="C204" s="7" t="s">
        <v>188</v>
      </c>
      <c r="D204" s="1004">
        <v>3</v>
      </c>
      <c r="E204" s="1002"/>
      <c r="F204" s="1010"/>
    </row>
    <row r="205" spans="1:6" ht="24.95" customHeight="1">
      <c r="A205" s="1012"/>
      <c r="B205" s="1000" t="s">
        <v>727</v>
      </c>
      <c r="C205" s="1001"/>
      <c r="D205" s="1005"/>
      <c r="E205" s="1003"/>
      <c r="F205" s="1009"/>
    </row>
    <row r="206" spans="1:6" ht="25.5">
      <c r="A206" s="1012"/>
      <c r="B206" s="432">
        <v>102</v>
      </c>
      <c r="C206" s="7" t="s">
        <v>742</v>
      </c>
      <c r="D206" s="1004">
        <v>3</v>
      </c>
      <c r="E206" s="1002"/>
      <c r="F206" s="1006"/>
    </row>
    <row r="207" spans="1:6" ht="24.95" customHeight="1">
      <c r="A207" s="1012"/>
      <c r="B207" s="1000" t="s">
        <v>732</v>
      </c>
      <c r="C207" s="1001"/>
      <c r="D207" s="1005"/>
      <c r="E207" s="1003"/>
      <c r="F207" s="1007"/>
    </row>
    <row r="208" spans="1:6" ht="25.5">
      <c r="A208" s="1012"/>
      <c r="B208" s="432">
        <v>103</v>
      </c>
      <c r="C208" s="7" t="s">
        <v>743</v>
      </c>
      <c r="D208" s="1004">
        <v>3</v>
      </c>
      <c r="E208" s="1002"/>
      <c r="F208" s="1007"/>
    </row>
    <row r="209" spans="1:6" ht="24.95" customHeight="1">
      <c r="A209" s="1012"/>
      <c r="B209" s="1000" t="s">
        <v>744</v>
      </c>
      <c r="C209" s="1001"/>
      <c r="D209" s="1005"/>
      <c r="E209" s="1003"/>
      <c r="F209" s="1007"/>
    </row>
    <row r="210" spans="1:6" ht="25.5">
      <c r="A210" s="1012"/>
      <c r="B210" s="432">
        <v>104</v>
      </c>
      <c r="C210" s="7" t="s">
        <v>745</v>
      </c>
      <c r="D210" s="1004">
        <v>3</v>
      </c>
      <c r="E210" s="1002"/>
      <c r="F210" s="1007"/>
    </row>
    <row r="211" spans="1:6" ht="24.95" customHeight="1">
      <c r="A211" s="1012"/>
      <c r="B211" s="1000" t="s">
        <v>746</v>
      </c>
      <c r="C211" s="1001"/>
      <c r="D211" s="1005"/>
      <c r="E211" s="1003"/>
      <c r="F211" s="1007"/>
    </row>
    <row r="212" spans="1:6" ht="25.5">
      <c r="A212" s="1012"/>
      <c r="B212" s="432">
        <v>105</v>
      </c>
      <c r="C212" s="7" t="s">
        <v>747</v>
      </c>
      <c r="D212" s="1004">
        <v>3</v>
      </c>
      <c r="E212" s="1002"/>
      <c r="F212" s="1007"/>
    </row>
    <row r="213" spans="1:6" ht="24.95" customHeight="1">
      <c r="A213" s="1012"/>
      <c r="B213" s="1000" t="s">
        <v>748</v>
      </c>
      <c r="C213" s="1001"/>
      <c r="D213" s="1005"/>
      <c r="E213" s="1003"/>
      <c r="F213" s="1007"/>
    </row>
    <row r="214" spans="1:6" ht="25.5">
      <c r="A214" s="1012"/>
      <c r="B214" s="432">
        <v>106</v>
      </c>
      <c r="C214" s="7" t="s">
        <v>749</v>
      </c>
      <c r="D214" s="1004">
        <v>3</v>
      </c>
      <c r="E214" s="1002"/>
      <c r="F214" s="1007"/>
    </row>
    <row r="215" spans="1:6" ht="24.95" customHeight="1">
      <c r="A215" s="1012"/>
      <c r="B215" s="1000" t="s">
        <v>750</v>
      </c>
      <c r="C215" s="1001"/>
      <c r="D215" s="1005"/>
      <c r="E215" s="1003"/>
      <c r="F215" s="1007"/>
    </row>
    <row r="216" spans="1:6" ht="25.5">
      <c r="A216" s="1012"/>
      <c r="B216" s="432">
        <v>107</v>
      </c>
      <c r="C216" s="7" t="s">
        <v>751</v>
      </c>
      <c r="D216" s="1004">
        <v>3</v>
      </c>
      <c r="E216" s="1002"/>
      <c r="F216" s="1007"/>
    </row>
    <row r="217" spans="1:6" ht="24.95" customHeight="1">
      <c r="A217" s="1012"/>
      <c r="B217" s="1000" t="s">
        <v>752</v>
      </c>
      <c r="C217" s="1001"/>
      <c r="D217" s="1005"/>
      <c r="E217" s="1003"/>
      <c r="F217" s="1007"/>
    </row>
    <row r="218" spans="1:6" ht="25.5">
      <c r="A218" s="1012"/>
      <c r="B218" s="432">
        <v>108</v>
      </c>
      <c r="C218" s="7" t="s">
        <v>2768</v>
      </c>
      <c r="D218" s="1004">
        <v>3</v>
      </c>
      <c r="E218" s="1002"/>
      <c r="F218" s="1007"/>
    </row>
    <row r="219" spans="1:6" ht="24.95" customHeight="1">
      <c r="A219" s="1012"/>
      <c r="B219" s="1000" t="s">
        <v>753</v>
      </c>
      <c r="C219" s="1001"/>
      <c r="D219" s="1005"/>
      <c r="E219" s="1003"/>
      <c r="F219" s="1007"/>
    </row>
    <row r="220" spans="1:6" ht="25.5">
      <c r="A220" s="1012"/>
      <c r="B220" s="432">
        <v>109</v>
      </c>
      <c r="C220" s="7" t="s">
        <v>754</v>
      </c>
      <c r="D220" s="1004">
        <v>3</v>
      </c>
      <c r="E220" s="1002"/>
      <c r="F220" s="1007"/>
    </row>
    <row r="221" spans="1:6" ht="24.95" customHeight="1">
      <c r="A221" s="1012"/>
      <c r="B221" s="1000" t="s">
        <v>755</v>
      </c>
      <c r="C221" s="1001"/>
      <c r="D221" s="1005"/>
      <c r="E221" s="1003"/>
      <c r="F221" s="1007"/>
    </row>
    <row r="222" spans="1:6" ht="25.5">
      <c r="A222" s="1012"/>
      <c r="B222" s="432">
        <v>110</v>
      </c>
      <c r="C222" s="7" t="s">
        <v>756</v>
      </c>
      <c r="D222" s="1004">
        <v>3</v>
      </c>
      <c r="E222" s="1002"/>
      <c r="F222" s="1007"/>
    </row>
    <row r="223" spans="1:6" ht="24.95" customHeight="1">
      <c r="A223" s="1012"/>
      <c r="B223" s="1000" t="s">
        <v>757</v>
      </c>
      <c r="C223" s="1001"/>
      <c r="D223" s="1005"/>
      <c r="E223" s="1003"/>
      <c r="F223" s="1007"/>
    </row>
    <row r="224" spans="1:6" ht="25.5">
      <c r="A224" s="1012"/>
      <c r="B224" s="432">
        <v>111</v>
      </c>
      <c r="C224" s="7" t="s">
        <v>758</v>
      </c>
      <c r="D224" s="1004">
        <v>2</v>
      </c>
      <c r="E224" s="1002"/>
      <c r="F224" s="1007"/>
    </row>
    <row r="225" spans="1:6" ht="24.95" customHeight="1">
      <c r="A225" s="1012"/>
      <c r="B225" s="1000" t="s">
        <v>759</v>
      </c>
      <c r="C225" s="1001"/>
      <c r="D225" s="1005"/>
      <c r="E225" s="1003"/>
      <c r="F225" s="1007"/>
    </row>
    <row r="226" spans="1:6" ht="25.5">
      <c r="A226" s="1012"/>
      <c r="B226" s="432">
        <v>112</v>
      </c>
      <c r="C226" s="7" t="s">
        <v>760</v>
      </c>
      <c r="D226" s="1004">
        <v>2</v>
      </c>
      <c r="E226" s="1002"/>
      <c r="F226" s="1007"/>
    </row>
    <row r="227" spans="1:6" ht="24.95" customHeight="1">
      <c r="A227" s="1012"/>
      <c r="B227" s="1000" t="s">
        <v>761</v>
      </c>
      <c r="C227" s="1001"/>
      <c r="D227" s="1005"/>
      <c r="E227" s="1003"/>
      <c r="F227" s="1007"/>
    </row>
    <row r="228" spans="1:6" ht="25.5">
      <c r="A228" s="1012"/>
      <c r="B228" s="432">
        <v>113</v>
      </c>
      <c r="C228" s="7" t="s">
        <v>2769</v>
      </c>
      <c r="D228" s="1004">
        <v>2</v>
      </c>
      <c r="E228" s="1002"/>
      <c r="F228" s="1007"/>
    </row>
    <row r="229" spans="1:6" ht="24.95" customHeight="1">
      <c r="A229" s="1012"/>
      <c r="B229" s="1000" t="s">
        <v>727</v>
      </c>
      <c r="C229" s="1001"/>
      <c r="D229" s="1005"/>
      <c r="E229" s="1003"/>
      <c r="F229" s="1007"/>
    </row>
    <row r="230" spans="1:6" ht="25.5">
      <c r="A230" s="1012"/>
      <c r="B230" s="432">
        <v>114</v>
      </c>
      <c r="C230" s="7" t="s">
        <v>939</v>
      </c>
      <c r="D230" s="1004">
        <v>2</v>
      </c>
      <c r="E230" s="1002"/>
      <c r="F230" s="1007"/>
    </row>
    <row r="231" spans="1:6" ht="24.95" customHeight="1">
      <c r="A231" s="1012"/>
      <c r="B231" s="1000" t="s">
        <v>727</v>
      </c>
      <c r="C231" s="1001"/>
      <c r="D231" s="1005"/>
      <c r="E231" s="1003"/>
      <c r="F231" s="1007"/>
    </row>
    <row r="232" spans="1:6" ht="25.5">
      <c r="A232" s="1012"/>
      <c r="B232" s="432">
        <v>115</v>
      </c>
      <c r="C232" s="7" t="s">
        <v>762</v>
      </c>
      <c r="D232" s="1004">
        <v>2</v>
      </c>
      <c r="E232" s="1002"/>
      <c r="F232" s="1007"/>
    </row>
    <row r="233" spans="1:6" ht="24.95" customHeight="1">
      <c r="A233" s="1012"/>
      <c r="B233" s="1000" t="s">
        <v>727</v>
      </c>
      <c r="C233" s="1001"/>
      <c r="D233" s="1005"/>
      <c r="E233" s="1003"/>
      <c r="F233" s="1007"/>
    </row>
    <row r="234" spans="1:6" ht="25.5">
      <c r="A234" s="1012"/>
      <c r="B234" s="432">
        <v>116</v>
      </c>
      <c r="C234" s="7" t="s">
        <v>763</v>
      </c>
      <c r="D234" s="1004">
        <v>2</v>
      </c>
      <c r="E234" s="1002"/>
      <c r="F234" s="1007"/>
    </row>
    <row r="235" spans="1:6" ht="24.95" customHeight="1">
      <c r="A235" s="1012"/>
      <c r="B235" s="1000" t="s">
        <v>727</v>
      </c>
      <c r="C235" s="1001"/>
      <c r="D235" s="1005"/>
      <c r="E235" s="1003"/>
      <c r="F235" s="1007"/>
    </row>
    <row r="236" spans="1:6" ht="25.5">
      <c r="A236" s="1012"/>
      <c r="B236" s="432">
        <v>117</v>
      </c>
      <c r="C236" s="7" t="s">
        <v>764</v>
      </c>
      <c r="D236" s="1004">
        <v>2</v>
      </c>
      <c r="E236" s="1002"/>
      <c r="F236" s="1006"/>
    </row>
    <row r="237" spans="1:6" ht="24.95" customHeight="1">
      <c r="A237" s="1013"/>
      <c r="B237" s="1000" t="s">
        <v>765</v>
      </c>
      <c r="C237" s="1001"/>
      <c r="D237" s="1005"/>
      <c r="E237" s="1003"/>
      <c r="F237" s="1007"/>
    </row>
    <row r="238" spans="1:6" ht="25.5">
      <c r="A238" s="1011"/>
      <c r="B238" s="432">
        <v>118</v>
      </c>
      <c r="C238" s="7" t="s">
        <v>766</v>
      </c>
      <c r="D238" s="1004">
        <v>2</v>
      </c>
      <c r="E238" s="1002"/>
      <c r="F238" s="1007"/>
    </row>
    <row r="239" spans="1:6" ht="24.95" customHeight="1">
      <c r="A239" s="1012"/>
      <c r="B239" s="1000" t="s">
        <v>767</v>
      </c>
      <c r="C239" s="1001"/>
      <c r="D239" s="1005"/>
      <c r="E239" s="1003"/>
      <c r="F239" s="1007"/>
    </row>
    <row r="240" spans="1:6" ht="25.5">
      <c r="A240" s="1012"/>
      <c r="B240" s="432">
        <v>119</v>
      </c>
      <c r="C240" s="7" t="s">
        <v>768</v>
      </c>
      <c r="D240" s="1004">
        <v>2</v>
      </c>
      <c r="E240" s="1002"/>
      <c r="F240" s="1007"/>
    </row>
    <row r="241" spans="1:6" ht="24.95" customHeight="1">
      <c r="A241" s="1012"/>
      <c r="B241" s="1000" t="s">
        <v>769</v>
      </c>
      <c r="C241" s="1001"/>
      <c r="D241" s="1005"/>
      <c r="E241" s="1003"/>
      <c r="F241" s="1007"/>
    </row>
    <row r="242" spans="1:6" ht="25.5">
      <c r="A242" s="1012"/>
      <c r="B242" s="432">
        <v>120</v>
      </c>
      <c r="C242" s="7" t="s">
        <v>770</v>
      </c>
      <c r="D242" s="1004">
        <v>2</v>
      </c>
      <c r="E242" s="1002"/>
      <c r="F242" s="1007"/>
    </row>
    <row r="243" spans="1:6" ht="24.95" customHeight="1">
      <c r="A243" s="1012"/>
      <c r="B243" s="1000" t="s">
        <v>771</v>
      </c>
      <c r="C243" s="1001"/>
      <c r="D243" s="1005"/>
      <c r="E243" s="1003"/>
      <c r="F243" s="1007"/>
    </row>
    <row r="244" spans="1:6" ht="25.5">
      <c r="A244" s="1012"/>
      <c r="B244" s="432">
        <v>121</v>
      </c>
      <c r="C244" s="7" t="s">
        <v>772</v>
      </c>
      <c r="D244" s="1004">
        <v>2</v>
      </c>
      <c r="E244" s="1002"/>
      <c r="F244" s="1007"/>
    </row>
    <row r="245" spans="1:6" ht="24.95" customHeight="1">
      <c r="A245" s="1012"/>
      <c r="B245" s="1000" t="s">
        <v>771</v>
      </c>
      <c r="C245" s="1001"/>
      <c r="D245" s="1005"/>
      <c r="E245" s="1003"/>
      <c r="F245" s="1007"/>
    </row>
    <row r="246" spans="1:6" ht="25.5" customHeight="1">
      <c r="A246" s="1011" t="s">
        <v>189</v>
      </c>
      <c r="B246" s="432">
        <v>122</v>
      </c>
      <c r="C246" s="7" t="s">
        <v>773</v>
      </c>
      <c r="D246" s="1004">
        <v>3</v>
      </c>
      <c r="E246" s="1002"/>
      <c r="F246" s="1007"/>
    </row>
    <row r="247" spans="1:6" ht="24.95" customHeight="1">
      <c r="A247" s="1012"/>
      <c r="B247" s="1000" t="s">
        <v>767</v>
      </c>
      <c r="C247" s="1001"/>
      <c r="D247" s="1005"/>
      <c r="E247" s="1003"/>
      <c r="F247" s="1007"/>
    </row>
    <row r="248" spans="1:6" ht="25.5">
      <c r="A248" s="1012"/>
      <c r="B248" s="432">
        <v>123</v>
      </c>
      <c r="C248" s="7" t="s">
        <v>774</v>
      </c>
      <c r="D248" s="1004">
        <v>3</v>
      </c>
      <c r="E248" s="1002"/>
      <c r="F248" s="1006"/>
    </row>
    <row r="249" spans="1:6" ht="24.95" customHeight="1">
      <c r="A249" s="1012"/>
      <c r="B249" s="1000" t="s">
        <v>775</v>
      </c>
      <c r="C249" s="1001"/>
      <c r="D249" s="1005"/>
      <c r="E249" s="1003"/>
      <c r="F249" s="1007"/>
    </row>
    <row r="250" spans="1:6" ht="25.5">
      <c r="A250" s="1012"/>
      <c r="B250" s="432">
        <v>124</v>
      </c>
      <c r="C250" s="7" t="s">
        <v>776</v>
      </c>
      <c r="D250" s="1004">
        <v>3</v>
      </c>
      <c r="E250" s="1002"/>
      <c r="F250" s="1006"/>
    </row>
    <row r="251" spans="1:6" ht="24.95" customHeight="1">
      <c r="A251" s="1012"/>
      <c r="B251" s="1000" t="s">
        <v>775</v>
      </c>
      <c r="C251" s="1001"/>
      <c r="D251" s="1005"/>
      <c r="E251" s="1003"/>
      <c r="F251" s="1007"/>
    </row>
    <row r="252" spans="1:6" ht="25.5">
      <c r="A252" s="1012"/>
      <c r="B252" s="432">
        <v>125</v>
      </c>
      <c r="C252" s="7" t="s">
        <v>777</v>
      </c>
      <c r="D252" s="1004">
        <v>3</v>
      </c>
      <c r="E252" s="1002"/>
      <c r="F252" s="1006"/>
    </row>
    <row r="253" spans="1:6" ht="24.95" customHeight="1">
      <c r="A253" s="1012"/>
      <c r="B253" s="1000" t="s">
        <v>771</v>
      </c>
      <c r="C253" s="1001"/>
      <c r="D253" s="1005"/>
      <c r="E253" s="1003"/>
      <c r="F253" s="1007"/>
    </row>
    <row r="254" spans="1:6" ht="25.5">
      <c r="A254" s="1012"/>
      <c r="B254" s="432">
        <v>126</v>
      </c>
      <c r="C254" s="7" t="s">
        <v>778</v>
      </c>
      <c r="D254" s="1004">
        <v>3</v>
      </c>
      <c r="E254" s="1002"/>
      <c r="F254" s="1007"/>
    </row>
    <row r="255" spans="1:6" ht="24.95" customHeight="1">
      <c r="A255" s="1012"/>
      <c r="B255" s="1000" t="s">
        <v>771</v>
      </c>
      <c r="C255" s="1001"/>
      <c r="D255" s="1005"/>
      <c r="E255" s="1003"/>
      <c r="F255" s="1007"/>
    </row>
    <row r="256" spans="1:6" ht="25.5">
      <c r="A256" s="1012"/>
      <c r="B256" s="432">
        <v>127</v>
      </c>
      <c r="C256" s="7" t="s">
        <v>779</v>
      </c>
      <c r="D256" s="1004">
        <v>1</v>
      </c>
      <c r="E256" s="1002"/>
      <c r="F256" s="1006"/>
    </row>
    <row r="257" spans="1:6" ht="24.95" customHeight="1">
      <c r="A257" s="1012"/>
      <c r="B257" s="1000" t="s">
        <v>767</v>
      </c>
      <c r="C257" s="1001"/>
      <c r="D257" s="1005"/>
      <c r="E257" s="1003"/>
      <c r="F257" s="1007"/>
    </row>
    <row r="258" spans="1:6" ht="25.5">
      <c r="A258" s="1011"/>
      <c r="B258" s="432">
        <v>128</v>
      </c>
      <c r="C258" s="7" t="s">
        <v>780</v>
      </c>
      <c r="D258" s="1004">
        <v>3</v>
      </c>
      <c r="E258" s="1002"/>
      <c r="F258" s="1008"/>
    </row>
    <row r="259" spans="1:6" ht="24.95" customHeight="1">
      <c r="A259" s="1012"/>
      <c r="B259" s="1000" t="s">
        <v>781</v>
      </c>
      <c r="C259" s="1001"/>
      <c r="D259" s="1005"/>
      <c r="E259" s="1003"/>
      <c r="F259" s="1009"/>
    </row>
    <row r="260" spans="1:6" ht="25.5">
      <c r="A260" s="1012"/>
      <c r="B260" s="432">
        <v>129</v>
      </c>
      <c r="C260" s="7" t="s">
        <v>782</v>
      </c>
      <c r="D260" s="1004">
        <v>3</v>
      </c>
      <c r="E260" s="1002"/>
      <c r="F260" s="1007"/>
    </row>
    <row r="261" spans="1:6" ht="24.95" customHeight="1">
      <c r="A261" s="1012"/>
      <c r="B261" s="1000" t="s">
        <v>783</v>
      </c>
      <c r="C261" s="1001"/>
      <c r="D261" s="1005"/>
      <c r="E261" s="1003"/>
      <c r="F261" s="1007"/>
    </row>
    <row r="262" spans="1:6" ht="25.5">
      <c r="A262" s="1012"/>
      <c r="B262" s="432">
        <v>130</v>
      </c>
      <c r="C262" s="7" t="s">
        <v>784</v>
      </c>
      <c r="D262" s="1004">
        <v>3</v>
      </c>
      <c r="E262" s="1002"/>
      <c r="F262" s="1007"/>
    </row>
    <row r="263" spans="1:6" ht="24.95" customHeight="1">
      <c r="A263" s="1012"/>
      <c r="B263" s="1000" t="s">
        <v>783</v>
      </c>
      <c r="C263" s="1001"/>
      <c r="D263" s="1005"/>
      <c r="E263" s="1003"/>
      <c r="F263" s="1008"/>
    </row>
    <row r="264" spans="1:6" ht="24.95" customHeight="1">
      <c r="A264" s="1015" t="s">
        <v>943</v>
      </c>
      <c r="B264" s="1015"/>
      <c r="C264" s="1015"/>
      <c r="D264" s="1015"/>
      <c r="E264" s="1015"/>
      <c r="F264" s="1015"/>
    </row>
    <row r="265" spans="1:6" s="1" customFormat="1" ht="25.5" customHeight="1">
      <c r="A265" s="963" t="s">
        <v>4</v>
      </c>
      <c r="B265" s="701"/>
      <c r="C265" s="396" t="s">
        <v>5</v>
      </c>
      <c r="D265" s="50">
        <f>SUM(D4:D263)</f>
        <v>367</v>
      </c>
      <c r="E265" s="998" t="s">
        <v>6</v>
      </c>
      <c r="F265" s="394">
        <f>D266/D265*100</f>
        <v>0</v>
      </c>
    </row>
    <row r="266" spans="1:6" s="1" customFormat="1" ht="25.5" customHeight="1">
      <c r="A266" s="845"/>
      <c r="B266" s="703"/>
      <c r="C266" s="396" t="s">
        <v>7</v>
      </c>
      <c r="D266" s="50">
        <f>SUM(E4:E263)</f>
        <v>0</v>
      </c>
      <c r="E266" s="999"/>
      <c r="F266" s="156"/>
    </row>
    <row r="267" spans="1:6" ht="300" customHeight="1">
      <c r="A267" s="809" t="s">
        <v>9</v>
      </c>
      <c r="B267" s="809"/>
      <c r="C267" s="809"/>
      <c r="D267" s="809"/>
      <c r="E267" s="809"/>
      <c r="F267" s="809"/>
    </row>
  </sheetData>
  <sheetProtection formatRows="0" selectLockedCells="1"/>
  <mergeCells count="536">
    <mergeCell ref="E252:E253"/>
    <mergeCell ref="E250:E251"/>
    <mergeCell ref="E258:E259"/>
    <mergeCell ref="E256:E257"/>
    <mergeCell ref="E260:E261"/>
    <mergeCell ref="E262:E263"/>
    <mergeCell ref="E230:E231"/>
    <mergeCell ref="D230:D231"/>
    <mergeCell ref="E228:E229"/>
    <mergeCell ref="D228:D229"/>
    <mergeCell ref="D250:D251"/>
    <mergeCell ref="E248:E249"/>
    <mergeCell ref="D248:D249"/>
    <mergeCell ref="E246:E247"/>
    <mergeCell ref="D246:D247"/>
    <mergeCell ref="E244:E245"/>
    <mergeCell ref="D244:D245"/>
    <mergeCell ref="E242:E243"/>
    <mergeCell ref="D242:D243"/>
    <mergeCell ref="E240:E241"/>
    <mergeCell ref="D240:D241"/>
    <mergeCell ref="E238:E239"/>
    <mergeCell ref="D238:D239"/>
    <mergeCell ref="E236:E237"/>
    <mergeCell ref="D236:D237"/>
    <mergeCell ref="E234:E235"/>
    <mergeCell ref="D234:D235"/>
    <mergeCell ref="E232:E233"/>
    <mergeCell ref="D232:D233"/>
    <mergeCell ref="E210:E211"/>
    <mergeCell ref="D210:D211"/>
    <mergeCell ref="E208:E209"/>
    <mergeCell ref="D208:D209"/>
    <mergeCell ref="E226:E227"/>
    <mergeCell ref="D226:D227"/>
    <mergeCell ref="E224:E225"/>
    <mergeCell ref="D224:D225"/>
    <mergeCell ref="E222:E223"/>
    <mergeCell ref="D222:D223"/>
    <mergeCell ref="E220:E221"/>
    <mergeCell ref="D220:D221"/>
    <mergeCell ref="E218:E219"/>
    <mergeCell ref="D218:D219"/>
    <mergeCell ref="D216:D217"/>
    <mergeCell ref="E216:E217"/>
    <mergeCell ref="E214:E215"/>
    <mergeCell ref="D214:D215"/>
    <mergeCell ref="E212:E213"/>
    <mergeCell ref="D212:D213"/>
    <mergeCell ref="D176:D177"/>
    <mergeCell ref="E176:E177"/>
    <mergeCell ref="E174:E175"/>
    <mergeCell ref="D174:D175"/>
    <mergeCell ref="E172:E173"/>
    <mergeCell ref="D172:D173"/>
    <mergeCell ref="D170:D171"/>
    <mergeCell ref="E170:E171"/>
    <mergeCell ref="E202:E203"/>
    <mergeCell ref="D202:D203"/>
    <mergeCell ref="E200:E201"/>
    <mergeCell ref="D200:D201"/>
    <mergeCell ref="E198:E199"/>
    <mergeCell ref="D198:D199"/>
    <mergeCell ref="E204:E205"/>
    <mergeCell ref="E196:E197"/>
    <mergeCell ref="D196:D197"/>
    <mergeCell ref="E194:E195"/>
    <mergeCell ref="D194:D195"/>
    <mergeCell ref="E192:E193"/>
    <mergeCell ref="D192:D193"/>
    <mergeCell ref="E190:E191"/>
    <mergeCell ref="D190:D191"/>
    <mergeCell ref="E188:E189"/>
    <mergeCell ref="D188:D189"/>
    <mergeCell ref="E186:E187"/>
    <mergeCell ref="D186:D187"/>
    <mergeCell ref="E134:E135"/>
    <mergeCell ref="D134:D135"/>
    <mergeCell ref="E132:E133"/>
    <mergeCell ref="D132:D133"/>
    <mergeCell ref="E130:E131"/>
    <mergeCell ref="D130:D131"/>
    <mergeCell ref="D144:D145"/>
    <mergeCell ref="E142:E143"/>
    <mergeCell ref="D142:D143"/>
    <mergeCell ref="E140:E141"/>
    <mergeCell ref="E128:E129"/>
    <mergeCell ref="D128:D129"/>
    <mergeCell ref="E126:E127"/>
    <mergeCell ref="D126:D127"/>
    <mergeCell ref="D104:D105"/>
    <mergeCell ref="D102:D103"/>
    <mergeCell ref="E102:E103"/>
    <mergeCell ref="E160:E161"/>
    <mergeCell ref="D160:D161"/>
    <mergeCell ref="E158:E159"/>
    <mergeCell ref="D158:D159"/>
    <mergeCell ref="E156:E157"/>
    <mergeCell ref="D156:D157"/>
    <mergeCell ref="E154:E155"/>
    <mergeCell ref="D154:D155"/>
    <mergeCell ref="E152:E153"/>
    <mergeCell ref="D152:D153"/>
    <mergeCell ref="E150:E151"/>
    <mergeCell ref="D150:D151"/>
    <mergeCell ref="E148:E149"/>
    <mergeCell ref="D148:D149"/>
    <mergeCell ref="E146:E147"/>
    <mergeCell ref="D146:D147"/>
    <mergeCell ref="E144:E145"/>
    <mergeCell ref="E92:E93"/>
    <mergeCell ref="D92:D93"/>
    <mergeCell ref="D100:D101"/>
    <mergeCell ref="E124:E125"/>
    <mergeCell ref="D124:D125"/>
    <mergeCell ref="E122:E123"/>
    <mergeCell ref="D122:D123"/>
    <mergeCell ref="E120:E121"/>
    <mergeCell ref="D120:D121"/>
    <mergeCell ref="E118:E119"/>
    <mergeCell ref="D118:D119"/>
    <mergeCell ref="E116:E117"/>
    <mergeCell ref="D116:D117"/>
    <mergeCell ref="E114:E115"/>
    <mergeCell ref="D114:D115"/>
    <mergeCell ref="E112:E113"/>
    <mergeCell ref="D112:D113"/>
    <mergeCell ref="E110:E111"/>
    <mergeCell ref="D110:D111"/>
    <mergeCell ref="E108:E109"/>
    <mergeCell ref="D108:D109"/>
    <mergeCell ref="E106:E107"/>
    <mergeCell ref="D106:D107"/>
    <mergeCell ref="E104:E105"/>
    <mergeCell ref="E54:E55"/>
    <mergeCell ref="D54:D55"/>
    <mergeCell ref="D64:D65"/>
    <mergeCell ref="E90:E91"/>
    <mergeCell ref="D90:D91"/>
    <mergeCell ref="E88:E89"/>
    <mergeCell ref="D88:D89"/>
    <mergeCell ref="E86:E87"/>
    <mergeCell ref="D86:D87"/>
    <mergeCell ref="E84:E85"/>
    <mergeCell ref="D84:D85"/>
    <mergeCell ref="E82:E83"/>
    <mergeCell ref="D82:D83"/>
    <mergeCell ref="E80:E81"/>
    <mergeCell ref="D80:D81"/>
    <mergeCell ref="E78:E79"/>
    <mergeCell ref="D78:D79"/>
    <mergeCell ref="E76:E77"/>
    <mergeCell ref="D76:D77"/>
    <mergeCell ref="E64:E65"/>
    <mergeCell ref="E62:E63"/>
    <mergeCell ref="D62:D63"/>
    <mergeCell ref="E60:E61"/>
    <mergeCell ref="D60:D61"/>
    <mergeCell ref="E58:E59"/>
    <mergeCell ref="D58:D59"/>
    <mergeCell ref="E56:E57"/>
    <mergeCell ref="D56:D57"/>
    <mergeCell ref="E74:E75"/>
    <mergeCell ref="D74:D75"/>
    <mergeCell ref="D72:D73"/>
    <mergeCell ref="E72:E73"/>
    <mergeCell ref="E70:E71"/>
    <mergeCell ref="D70:D71"/>
    <mergeCell ref="D68:D69"/>
    <mergeCell ref="E68:E69"/>
    <mergeCell ref="E66:E67"/>
    <mergeCell ref="D66:D67"/>
    <mergeCell ref="E20:E21"/>
    <mergeCell ref="D20:D21"/>
    <mergeCell ref="E52:E53"/>
    <mergeCell ref="D52:D53"/>
    <mergeCell ref="E50:E51"/>
    <mergeCell ref="D50:D51"/>
    <mergeCell ref="D48:D49"/>
    <mergeCell ref="E48:E49"/>
    <mergeCell ref="E46:E47"/>
    <mergeCell ref="D46:D47"/>
    <mergeCell ref="E44:E45"/>
    <mergeCell ref="D44:D45"/>
    <mergeCell ref="E30:E31"/>
    <mergeCell ref="D30:D31"/>
    <mergeCell ref="E28:E29"/>
    <mergeCell ref="D28:D29"/>
    <mergeCell ref="E26:E27"/>
    <mergeCell ref="D26:D27"/>
    <mergeCell ref="D42:D43"/>
    <mergeCell ref="E40:E41"/>
    <mergeCell ref="D40:D41"/>
    <mergeCell ref="E38:E39"/>
    <mergeCell ref="D38:D39"/>
    <mergeCell ref="E42:E43"/>
    <mergeCell ref="B37:C37"/>
    <mergeCell ref="B39:C39"/>
    <mergeCell ref="E4:E5"/>
    <mergeCell ref="D4:D5"/>
    <mergeCell ref="D22:D23"/>
    <mergeCell ref="E36:E37"/>
    <mergeCell ref="D36:D37"/>
    <mergeCell ref="E34:E35"/>
    <mergeCell ref="D34:D35"/>
    <mergeCell ref="E32:E33"/>
    <mergeCell ref="D32:D33"/>
    <mergeCell ref="E14:E15"/>
    <mergeCell ref="D14:D15"/>
    <mergeCell ref="E12:E13"/>
    <mergeCell ref="D12:D13"/>
    <mergeCell ref="E10:E11"/>
    <mergeCell ref="D10:D11"/>
    <mergeCell ref="E8:E9"/>
    <mergeCell ref="D8:D9"/>
    <mergeCell ref="E6:E7"/>
    <mergeCell ref="D6:D7"/>
    <mergeCell ref="E24:E25"/>
    <mergeCell ref="D24:D25"/>
    <mergeCell ref="E22:E23"/>
    <mergeCell ref="B5:C5"/>
    <mergeCell ref="B7:C7"/>
    <mergeCell ref="B9:C9"/>
    <mergeCell ref="B11:C11"/>
    <mergeCell ref="B13:C13"/>
    <mergeCell ref="B15:C15"/>
    <mergeCell ref="B17:C17"/>
    <mergeCell ref="B19:C19"/>
    <mergeCell ref="B21:C21"/>
    <mergeCell ref="B23:C23"/>
    <mergeCell ref="B25:C25"/>
    <mergeCell ref="B85:C85"/>
    <mergeCell ref="B87:C87"/>
    <mergeCell ref="B89:C89"/>
    <mergeCell ref="B91:C91"/>
    <mergeCell ref="B93:C93"/>
    <mergeCell ref="B95:C95"/>
    <mergeCell ref="B97:C97"/>
    <mergeCell ref="B49:C49"/>
    <mergeCell ref="B51:C51"/>
    <mergeCell ref="B53:C53"/>
    <mergeCell ref="B55:C55"/>
    <mergeCell ref="B57:C57"/>
    <mergeCell ref="B59:C59"/>
    <mergeCell ref="B61:C61"/>
    <mergeCell ref="B63:C63"/>
    <mergeCell ref="B65:C65"/>
    <mergeCell ref="B41:C41"/>
    <mergeCell ref="B43:C43"/>
    <mergeCell ref="B45:C45"/>
    <mergeCell ref="B47:C47"/>
    <mergeCell ref="B27:C27"/>
    <mergeCell ref="B29:C29"/>
    <mergeCell ref="B99:C99"/>
    <mergeCell ref="B101:C101"/>
    <mergeCell ref="B67:C67"/>
    <mergeCell ref="B69:C69"/>
    <mergeCell ref="B71:C71"/>
    <mergeCell ref="B73:C73"/>
    <mergeCell ref="B75:C75"/>
    <mergeCell ref="B77:C77"/>
    <mergeCell ref="B79:C79"/>
    <mergeCell ref="B81:C81"/>
    <mergeCell ref="B83:C83"/>
    <mergeCell ref="B129:C129"/>
    <mergeCell ref="B131:C131"/>
    <mergeCell ref="B133:C133"/>
    <mergeCell ref="B135:C135"/>
    <mergeCell ref="B137:C137"/>
    <mergeCell ref="B139:C139"/>
    <mergeCell ref="B141:C141"/>
    <mergeCell ref="B143:C143"/>
    <mergeCell ref="B145:C145"/>
    <mergeCell ref="B111:C111"/>
    <mergeCell ref="B113:C113"/>
    <mergeCell ref="B115:C115"/>
    <mergeCell ref="B117:C117"/>
    <mergeCell ref="B119:C119"/>
    <mergeCell ref="B121:C121"/>
    <mergeCell ref="B123:C123"/>
    <mergeCell ref="B125:C125"/>
    <mergeCell ref="B127:C127"/>
    <mergeCell ref="B233:C233"/>
    <mergeCell ref="B235:C235"/>
    <mergeCell ref="B237:C237"/>
    <mergeCell ref="B239:C239"/>
    <mergeCell ref="B241:C241"/>
    <mergeCell ref="B243:C243"/>
    <mergeCell ref="B245:C245"/>
    <mergeCell ref="B247:C247"/>
    <mergeCell ref="B249:C249"/>
    <mergeCell ref="A267:F267"/>
    <mergeCell ref="A264:F264"/>
    <mergeCell ref="F254:F255"/>
    <mergeCell ref="F256:F257"/>
    <mergeCell ref="A258:A263"/>
    <mergeCell ref="F258:F259"/>
    <mergeCell ref="F260:F261"/>
    <mergeCell ref="F262:F263"/>
    <mergeCell ref="A246:A257"/>
    <mergeCell ref="F246:F247"/>
    <mergeCell ref="F248:F249"/>
    <mergeCell ref="F250:F251"/>
    <mergeCell ref="F252:F253"/>
    <mergeCell ref="D252:D253"/>
    <mergeCell ref="D254:D255"/>
    <mergeCell ref="D256:D257"/>
    <mergeCell ref="D258:D259"/>
    <mergeCell ref="D260:D261"/>
    <mergeCell ref="D262:D263"/>
    <mergeCell ref="B251:C251"/>
    <mergeCell ref="B253:C253"/>
    <mergeCell ref="B255:C255"/>
    <mergeCell ref="B257:C257"/>
    <mergeCell ref="E254:E255"/>
    <mergeCell ref="F236:F237"/>
    <mergeCell ref="A238:A245"/>
    <mergeCell ref="F238:F239"/>
    <mergeCell ref="F240:F241"/>
    <mergeCell ref="F242:F243"/>
    <mergeCell ref="F244:F245"/>
    <mergeCell ref="A176:A237"/>
    <mergeCell ref="F230:F231"/>
    <mergeCell ref="F232:F233"/>
    <mergeCell ref="F234:F235"/>
    <mergeCell ref="F224:F225"/>
    <mergeCell ref="F226:F227"/>
    <mergeCell ref="F228:F229"/>
    <mergeCell ref="F206:F207"/>
    <mergeCell ref="F208:F209"/>
    <mergeCell ref="F210:F211"/>
    <mergeCell ref="F200:F201"/>
    <mergeCell ref="F202:F203"/>
    <mergeCell ref="F204:F205"/>
    <mergeCell ref="F218:F219"/>
    <mergeCell ref="F220:F221"/>
    <mergeCell ref="F222:F223"/>
    <mergeCell ref="F212:F213"/>
    <mergeCell ref="F214:F215"/>
    <mergeCell ref="F216:F217"/>
    <mergeCell ref="F194:F195"/>
    <mergeCell ref="F196:F197"/>
    <mergeCell ref="F198:F199"/>
    <mergeCell ref="F188:F189"/>
    <mergeCell ref="F190:F191"/>
    <mergeCell ref="F192:F193"/>
    <mergeCell ref="B189:C189"/>
    <mergeCell ref="B191:C191"/>
    <mergeCell ref="B193:C193"/>
    <mergeCell ref="B195:C195"/>
    <mergeCell ref="B197:C197"/>
    <mergeCell ref="B199:C199"/>
    <mergeCell ref="B201:C201"/>
    <mergeCell ref="B203:C203"/>
    <mergeCell ref="B205:C205"/>
    <mergeCell ref="B207:C207"/>
    <mergeCell ref="B209:C209"/>
    <mergeCell ref="B211:C211"/>
    <mergeCell ref="B213:C213"/>
    <mergeCell ref="B215:C215"/>
    <mergeCell ref="E206:E207"/>
    <mergeCell ref="D206:D207"/>
    <mergeCell ref="D204:D205"/>
    <mergeCell ref="F182:F183"/>
    <mergeCell ref="F184:F185"/>
    <mergeCell ref="F186:F187"/>
    <mergeCell ref="F172:F173"/>
    <mergeCell ref="F174:F175"/>
    <mergeCell ref="F176:F177"/>
    <mergeCell ref="F178:F179"/>
    <mergeCell ref="F180:F181"/>
    <mergeCell ref="B183:C183"/>
    <mergeCell ref="B185:C185"/>
    <mergeCell ref="B187:C187"/>
    <mergeCell ref="B173:C173"/>
    <mergeCell ref="B175:C175"/>
    <mergeCell ref="B177:C177"/>
    <mergeCell ref="B179:C179"/>
    <mergeCell ref="B181:C181"/>
    <mergeCell ref="E184:E185"/>
    <mergeCell ref="D184:D185"/>
    <mergeCell ref="E182:E183"/>
    <mergeCell ref="D182:D183"/>
    <mergeCell ref="E180:E181"/>
    <mergeCell ref="D180:D181"/>
    <mergeCell ref="E178:E179"/>
    <mergeCell ref="D178:D179"/>
    <mergeCell ref="F166:F167"/>
    <mergeCell ref="F168:F169"/>
    <mergeCell ref="F170:F171"/>
    <mergeCell ref="F160:F161"/>
    <mergeCell ref="F162:F163"/>
    <mergeCell ref="F164:F165"/>
    <mergeCell ref="B161:C161"/>
    <mergeCell ref="B163:C163"/>
    <mergeCell ref="B165:C165"/>
    <mergeCell ref="B167:C167"/>
    <mergeCell ref="B169:C169"/>
    <mergeCell ref="B171:C171"/>
    <mergeCell ref="E166:E167"/>
    <mergeCell ref="D166:D167"/>
    <mergeCell ref="E164:E165"/>
    <mergeCell ref="D164:D165"/>
    <mergeCell ref="D162:D163"/>
    <mergeCell ref="E162:E163"/>
    <mergeCell ref="E168:E169"/>
    <mergeCell ref="D168:D169"/>
    <mergeCell ref="F154:F155"/>
    <mergeCell ref="F156:F157"/>
    <mergeCell ref="F158:F159"/>
    <mergeCell ref="F148:F149"/>
    <mergeCell ref="F150:F151"/>
    <mergeCell ref="F152:F153"/>
    <mergeCell ref="B149:C149"/>
    <mergeCell ref="B151:C151"/>
    <mergeCell ref="B153:C153"/>
    <mergeCell ref="B155:C155"/>
    <mergeCell ref="B157:C157"/>
    <mergeCell ref="B159:C159"/>
    <mergeCell ref="F142:F143"/>
    <mergeCell ref="F144:F145"/>
    <mergeCell ref="F146:F147"/>
    <mergeCell ref="F136:F137"/>
    <mergeCell ref="F138:F139"/>
    <mergeCell ref="F140:F141"/>
    <mergeCell ref="B147:C147"/>
    <mergeCell ref="D140:D141"/>
    <mergeCell ref="E138:E139"/>
    <mergeCell ref="D138:D139"/>
    <mergeCell ref="E136:E137"/>
    <mergeCell ref="D136:D137"/>
    <mergeCell ref="E96:E97"/>
    <mergeCell ref="D96:D97"/>
    <mergeCell ref="E94:E95"/>
    <mergeCell ref="D94:D95"/>
    <mergeCell ref="F118:F119"/>
    <mergeCell ref="F120:F121"/>
    <mergeCell ref="F122:F123"/>
    <mergeCell ref="A110:A175"/>
    <mergeCell ref="F110:F111"/>
    <mergeCell ref="F112:F113"/>
    <mergeCell ref="F114:F115"/>
    <mergeCell ref="F116:F117"/>
    <mergeCell ref="A100:A109"/>
    <mergeCell ref="F100:F101"/>
    <mergeCell ref="F102:F103"/>
    <mergeCell ref="F104:F105"/>
    <mergeCell ref="F106:F107"/>
    <mergeCell ref="F130:F131"/>
    <mergeCell ref="F132:F133"/>
    <mergeCell ref="F134:F135"/>
    <mergeCell ref="F124:F125"/>
    <mergeCell ref="F126:F127"/>
    <mergeCell ref="F128:F129"/>
    <mergeCell ref="F108:F109"/>
    <mergeCell ref="F60:F61"/>
    <mergeCell ref="F62:F63"/>
    <mergeCell ref="F64:F65"/>
    <mergeCell ref="F54:F55"/>
    <mergeCell ref="F56:F57"/>
    <mergeCell ref="F58:F59"/>
    <mergeCell ref="F66:F67"/>
    <mergeCell ref="A68:A99"/>
    <mergeCell ref="F68:F69"/>
    <mergeCell ref="F70:F71"/>
    <mergeCell ref="F72:F73"/>
    <mergeCell ref="F74:F75"/>
    <mergeCell ref="F82:F83"/>
    <mergeCell ref="F84:F85"/>
    <mergeCell ref="F86:F87"/>
    <mergeCell ref="F76:F77"/>
    <mergeCell ref="F78:F79"/>
    <mergeCell ref="F80:F81"/>
    <mergeCell ref="F94:F95"/>
    <mergeCell ref="F96:F97"/>
    <mergeCell ref="F98:F99"/>
    <mergeCell ref="F88:F89"/>
    <mergeCell ref="F90:F91"/>
    <mergeCell ref="F92:F93"/>
    <mergeCell ref="F36:F37"/>
    <mergeCell ref="F38:F39"/>
    <mergeCell ref="F40:F41"/>
    <mergeCell ref="F48:F49"/>
    <mergeCell ref="F50:F51"/>
    <mergeCell ref="F52:F53"/>
    <mergeCell ref="F42:F43"/>
    <mergeCell ref="F44:F45"/>
    <mergeCell ref="F46:F47"/>
    <mergeCell ref="F14:F15"/>
    <mergeCell ref="F16:F17"/>
    <mergeCell ref="F18:F19"/>
    <mergeCell ref="A4:A35"/>
    <mergeCell ref="F4:F5"/>
    <mergeCell ref="F6:F7"/>
    <mergeCell ref="F8:F9"/>
    <mergeCell ref="F10:F11"/>
    <mergeCell ref="F12:F13"/>
    <mergeCell ref="F26:F27"/>
    <mergeCell ref="F28:F29"/>
    <mergeCell ref="F30:F31"/>
    <mergeCell ref="F20:F21"/>
    <mergeCell ref="F22:F23"/>
    <mergeCell ref="F24:F25"/>
    <mergeCell ref="F32:F33"/>
    <mergeCell ref="F34:F35"/>
    <mergeCell ref="B31:C31"/>
    <mergeCell ref="B33:C33"/>
    <mergeCell ref="B35:C35"/>
    <mergeCell ref="E18:E19"/>
    <mergeCell ref="D18:D19"/>
    <mergeCell ref="E16:E17"/>
    <mergeCell ref="D16:D17"/>
    <mergeCell ref="A1:B2"/>
    <mergeCell ref="A36:A67"/>
    <mergeCell ref="D1:E1"/>
    <mergeCell ref="D2:E2"/>
    <mergeCell ref="E265:E266"/>
    <mergeCell ref="A265:B266"/>
    <mergeCell ref="B259:C259"/>
    <mergeCell ref="B261:C261"/>
    <mergeCell ref="B263:C263"/>
    <mergeCell ref="B217:C217"/>
    <mergeCell ref="B219:C219"/>
    <mergeCell ref="B221:C221"/>
    <mergeCell ref="B223:C223"/>
    <mergeCell ref="B225:C225"/>
    <mergeCell ref="B227:C227"/>
    <mergeCell ref="B229:C229"/>
    <mergeCell ref="B231:C231"/>
    <mergeCell ref="B109:C109"/>
    <mergeCell ref="B103:C103"/>
    <mergeCell ref="B105:C105"/>
    <mergeCell ref="B107:C107"/>
    <mergeCell ref="E100:E101"/>
    <mergeCell ref="E98:E99"/>
    <mergeCell ref="D98:D99"/>
  </mergeCells>
  <pageMargins left="0.7" right="0.7" top="0.75" bottom="0.75" header="0.3" footer="0.3"/>
  <pageSetup scale="42"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rightToLeft="1" zoomScale="112" zoomScaleNormal="112" workbookViewId="0">
      <pane ySplit="3" topLeftCell="A4" activePane="bottomLeft" state="frozen"/>
      <selection pane="bottomLeft" sqref="A1:B2"/>
    </sheetView>
  </sheetViews>
  <sheetFormatPr defaultColWidth="0" defaultRowHeight="15" zeroHeight="1"/>
  <cols>
    <col min="1" max="1" width="12.85546875" style="27" customWidth="1"/>
    <col min="2" max="2" width="10.7109375" style="27" customWidth="1"/>
    <col min="3" max="3" width="120.7109375" style="27" customWidth="1"/>
    <col min="4" max="5" width="10.7109375" style="27" customWidth="1"/>
    <col min="6" max="6" width="50.7109375" style="27" customWidth="1"/>
    <col min="7" max="16384" width="9.140625" hidden="1"/>
  </cols>
  <sheetData>
    <row r="1" spans="1:11" s="25" customFormat="1" ht="50.1" customHeight="1">
      <c r="A1" s="710"/>
      <c r="B1" s="710"/>
      <c r="C1" s="150" t="s">
        <v>947</v>
      </c>
      <c r="D1" s="711" t="s">
        <v>785</v>
      </c>
      <c r="E1" s="711"/>
      <c r="F1" s="178">
        <f>'شناسنامه بازدید'!D3</f>
        <v>0</v>
      </c>
    </row>
    <row r="2" spans="1:11" s="25" customFormat="1" ht="50.1" customHeight="1">
      <c r="A2" s="710"/>
      <c r="B2" s="710"/>
      <c r="C2" s="151" t="str">
        <f>"نام ارزیاب / ارزیابان:       "&amp;'شناسنامه بازدید'!C28</f>
        <v xml:space="preserve">نام ارزیاب / ارزیابان:       </v>
      </c>
      <c r="D2" s="711" t="s">
        <v>357</v>
      </c>
      <c r="E2" s="711"/>
      <c r="F2" s="178">
        <f>'شناسنامه بازدید'!B3</f>
        <v>0</v>
      </c>
    </row>
    <row r="3" spans="1:11" s="27" customFormat="1" ht="50.1" customHeight="1">
      <c r="A3" s="64" t="s">
        <v>0</v>
      </c>
      <c r="B3" s="64" t="s">
        <v>1</v>
      </c>
      <c r="C3" s="64" t="s">
        <v>2</v>
      </c>
      <c r="D3" s="65" t="s">
        <v>934</v>
      </c>
      <c r="E3" s="178" t="s">
        <v>3</v>
      </c>
      <c r="F3" s="66" t="s">
        <v>786</v>
      </c>
    </row>
    <row r="4" spans="1:11" s="27" customFormat="1" ht="87.75" customHeight="1" thickBot="1">
      <c r="A4" s="1018" t="s">
        <v>2086</v>
      </c>
      <c r="B4" s="1019"/>
      <c r="C4" s="1019"/>
      <c r="D4" s="1019"/>
      <c r="E4" s="1019"/>
      <c r="F4" s="1020"/>
    </row>
    <row r="5" spans="1:11" ht="50.1" customHeight="1" thickBot="1">
      <c r="A5" s="1017" t="s">
        <v>2059</v>
      </c>
      <c r="B5" s="266">
        <v>1</v>
      </c>
      <c r="C5" s="433" t="s">
        <v>1700</v>
      </c>
      <c r="D5" s="81">
        <v>3</v>
      </c>
      <c r="E5" s="186"/>
      <c r="F5" s="186"/>
      <c r="G5" s="117"/>
      <c r="H5" s="117"/>
      <c r="I5" s="117"/>
      <c r="J5" s="117"/>
      <c r="K5" s="117"/>
    </row>
    <row r="6" spans="1:11" ht="50.1" customHeight="1" thickBot="1">
      <c r="A6" s="1017"/>
      <c r="B6" s="266">
        <v>2</v>
      </c>
      <c r="C6" s="433" t="s">
        <v>190</v>
      </c>
      <c r="D6" s="81">
        <v>3</v>
      </c>
      <c r="E6" s="186"/>
      <c r="F6" s="186"/>
      <c r="G6" s="117"/>
      <c r="H6" s="117"/>
      <c r="I6" s="117"/>
      <c r="J6" s="117"/>
      <c r="K6" s="117"/>
    </row>
    <row r="7" spans="1:11" ht="50.1" customHeight="1" thickBot="1">
      <c r="A7" s="1017"/>
      <c r="B7" s="266">
        <v>3</v>
      </c>
      <c r="C7" s="433" t="s">
        <v>191</v>
      </c>
      <c r="D7" s="81">
        <v>3</v>
      </c>
      <c r="E7" s="186"/>
      <c r="F7" s="186"/>
      <c r="G7" s="117"/>
      <c r="H7" s="117"/>
      <c r="I7" s="117"/>
      <c r="J7" s="117"/>
      <c r="K7" s="117"/>
    </row>
    <row r="8" spans="1:11" ht="50.1" customHeight="1" thickBot="1">
      <c r="A8" s="1017"/>
      <c r="B8" s="266">
        <v>4</v>
      </c>
      <c r="C8" s="433" t="s">
        <v>192</v>
      </c>
      <c r="D8" s="81">
        <v>3</v>
      </c>
      <c r="E8" s="186"/>
      <c r="F8" s="186"/>
      <c r="G8" s="117"/>
      <c r="H8" s="117"/>
      <c r="I8" s="117"/>
      <c r="J8" s="117"/>
      <c r="K8" s="117"/>
    </row>
    <row r="9" spans="1:11" ht="50.1" customHeight="1" thickBot="1">
      <c r="A9" s="1017"/>
      <c r="B9" s="266">
        <v>5</v>
      </c>
      <c r="C9" s="433" t="s">
        <v>2057</v>
      </c>
      <c r="D9" s="81">
        <v>3</v>
      </c>
      <c r="E9" s="186"/>
      <c r="F9" s="186"/>
      <c r="G9" s="117"/>
      <c r="H9" s="117"/>
      <c r="I9" s="117"/>
      <c r="J9" s="117"/>
      <c r="K9" s="117"/>
    </row>
    <row r="10" spans="1:11" ht="50.1" customHeight="1" thickBot="1">
      <c r="A10" s="1017"/>
      <c r="B10" s="266">
        <v>6</v>
      </c>
      <c r="C10" s="433" t="s">
        <v>2058</v>
      </c>
      <c r="D10" s="81">
        <v>3</v>
      </c>
      <c r="E10" s="186"/>
      <c r="F10" s="186"/>
      <c r="G10" s="117"/>
      <c r="H10" s="117"/>
      <c r="I10" s="117"/>
      <c r="J10" s="117"/>
      <c r="K10" s="117"/>
    </row>
    <row r="11" spans="1:11" ht="50.1" customHeight="1" thickBot="1">
      <c r="A11" s="1017" t="s">
        <v>2072</v>
      </c>
      <c r="B11" s="266">
        <v>7</v>
      </c>
      <c r="C11" s="433" t="s">
        <v>2060</v>
      </c>
      <c r="D11" s="81">
        <v>3</v>
      </c>
      <c r="E11" s="180"/>
      <c r="F11" s="49"/>
    </row>
    <row r="12" spans="1:11" ht="50.1" customHeight="1" thickBot="1">
      <c r="A12" s="1017"/>
      <c r="B12" s="266">
        <v>8</v>
      </c>
      <c r="C12" s="433" t="s">
        <v>2061</v>
      </c>
      <c r="D12" s="81">
        <v>3</v>
      </c>
      <c r="E12" s="180"/>
      <c r="F12" s="49"/>
    </row>
    <row r="13" spans="1:11" ht="50.1" customHeight="1" thickBot="1">
      <c r="A13" s="1017"/>
      <c r="B13" s="266">
        <v>9</v>
      </c>
      <c r="C13" s="433" t="s">
        <v>2062</v>
      </c>
      <c r="D13" s="81">
        <v>3</v>
      </c>
      <c r="E13" s="180"/>
      <c r="F13" s="49"/>
    </row>
    <row r="14" spans="1:11" ht="50.1" customHeight="1" thickBot="1">
      <c r="A14" s="1017"/>
      <c r="B14" s="266">
        <v>10</v>
      </c>
      <c r="C14" s="433" t="s">
        <v>2063</v>
      </c>
      <c r="D14" s="81">
        <v>6</v>
      </c>
      <c r="E14" s="180"/>
      <c r="F14" s="49"/>
    </row>
    <row r="15" spans="1:11" ht="50.1" customHeight="1" thickBot="1">
      <c r="A15" s="1017"/>
      <c r="B15" s="266">
        <v>11</v>
      </c>
      <c r="C15" s="434" t="s">
        <v>2064</v>
      </c>
      <c r="D15" s="81">
        <v>6</v>
      </c>
      <c r="E15" s="180"/>
      <c r="F15" s="49"/>
    </row>
    <row r="16" spans="1:11" ht="64.5" customHeight="1" thickBot="1">
      <c r="A16" s="1017"/>
      <c r="B16" s="266">
        <v>12</v>
      </c>
      <c r="C16" s="433" t="s">
        <v>2065</v>
      </c>
      <c r="D16" s="81">
        <v>6</v>
      </c>
      <c r="E16" s="180"/>
      <c r="F16" s="49"/>
    </row>
    <row r="17" spans="1:6" ht="80.25" customHeight="1" thickBot="1">
      <c r="A17" s="1017"/>
      <c r="B17" s="266">
        <v>13</v>
      </c>
      <c r="C17" s="433" t="s">
        <v>2066</v>
      </c>
      <c r="D17" s="81">
        <v>3</v>
      </c>
      <c r="E17" s="180"/>
      <c r="F17" s="49"/>
    </row>
    <row r="18" spans="1:6" ht="50.1" customHeight="1" thickBot="1">
      <c r="A18" s="1017"/>
      <c r="B18" s="266">
        <v>14</v>
      </c>
      <c r="C18" s="435" t="s">
        <v>2067</v>
      </c>
      <c r="D18" s="81">
        <v>3</v>
      </c>
      <c r="E18" s="180"/>
      <c r="F18" s="49"/>
    </row>
    <row r="19" spans="1:6" ht="50.1" customHeight="1" thickBot="1">
      <c r="A19" s="1017"/>
      <c r="B19" s="266">
        <v>15</v>
      </c>
      <c r="C19" s="435" t="s">
        <v>2068</v>
      </c>
      <c r="D19" s="81">
        <v>3</v>
      </c>
      <c r="E19" s="180"/>
      <c r="F19" s="49"/>
    </row>
    <row r="20" spans="1:6" ht="50.1" customHeight="1" thickBot="1">
      <c r="A20" s="1017"/>
      <c r="B20" s="266">
        <v>16</v>
      </c>
      <c r="C20" s="433" t="s">
        <v>2069</v>
      </c>
      <c r="D20" s="81">
        <v>3</v>
      </c>
      <c r="E20" s="180"/>
      <c r="F20" s="49"/>
    </row>
    <row r="21" spans="1:6" ht="50.1" customHeight="1" thickBot="1">
      <c r="A21" s="1017"/>
      <c r="B21" s="266">
        <v>17</v>
      </c>
      <c r="C21" s="433" t="s">
        <v>2070</v>
      </c>
      <c r="D21" s="81">
        <v>4</v>
      </c>
      <c r="E21" s="180"/>
      <c r="F21" s="49"/>
    </row>
    <row r="22" spans="1:6" ht="50.1" customHeight="1" thickBot="1">
      <c r="A22" s="1017"/>
      <c r="B22" s="266">
        <v>18</v>
      </c>
      <c r="C22" s="433" t="s">
        <v>2071</v>
      </c>
      <c r="D22" s="81">
        <v>4</v>
      </c>
      <c r="E22" s="180"/>
      <c r="F22" s="49"/>
    </row>
    <row r="23" spans="1:6" ht="50.1" customHeight="1" thickBot="1">
      <c r="A23" s="1017" t="s">
        <v>2074</v>
      </c>
      <c r="B23" s="266">
        <v>19</v>
      </c>
      <c r="C23" s="436" t="s">
        <v>2771</v>
      </c>
      <c r="D23" s="81">
        <v>3</v>
      </c>
      <c r="E23" s="180"/>
      <c r="F23" s="49"/>
    </row>
    <row r="24" spans="1:6" ht="69.75" customHeight="1" thickBot="1">
      <c r="A24" s="1017"/>
      <c r="B24" s="266">
        <v>20</v>
      </c>
      <c r="C24" s="436" t="s">
        <v>2772</v>
      </c>
      <c r="D24" s="81">
        <v>3</v>
      </c>
      <c r="E24" s="180"/>
      <c r="F24" s="49"/>
    </row>
    <row r="25" spans="1:6" ht="50.1" customHeight="1" thickBot="1">
      <c r="A25" s="1017"/>
      <c r="B25" s="266">
        <v>21</v>
      </c>
      <c r="C25" s="436" t="s">
        <v>2773</v>
      </c>
      <c r="D25" s="81">
        <v>2</v>
      </c>
      <c r="E25" s="180"/>
      <c r="F25" s="49"/>
    </row>
    <row r="26" spans="1:6" ht="50.1" customHeight="1" thickBot="1">
      <c r="A26" s="1017"/>
      <c r="B26" s="266">
        <v>22</v>
      </c>
      <c r="C26" s="436" t="s">
        <v>2073</v>
      </c>
      <c r="D26" s="81">
        <v>2</v>
      </c>
      <c r="E26" s="180"/>
      <c r="F26" s="49"/>
    </row>
    <row r="27" spans="1:6" ht="50.1" customHeight="1" thickBot="1">
      <c r="A27" s="1021" t="s">
        <v>2075</v>
      </c>
      <c r="B27" s="266">
        <v>23</v>
      </c>
      <c r="C27" s="436" t="s">
        <v>2774</v>
      </c>
      <c r="D27" s="81">
        <v>4</v>
      </c>
      <c r="E27" s="180"/>
      <c r="F27" s="49"/>
    </row>
    <row r="28" spans="1:6" ht="50.1" customHeight="1" thickBot="1">
      <c r="A28" s="1021"/>
      <c r="B28" s="266">
        <v>24</v>
      </c>
      <c r="C28" s="436" t="s">
        <v>2076</v>
      </c>
      <c r="D28" s="81">
        <v>3</v>
      </c>
      <c r="E28" s="180"/>
      <c r="F28" s="49"/>
    </row>
    <row r="29" spans="1:6" ht="50.1" customHeight="1" thickBot="1">
      <c r="A29" s="1021"/>
      <c r="B29" s="266">
        <v>25</v>
      </c>
      <c r="C29" s="436" t="s">
        <v>2775</v>
      </c>
      <c r="D29" s="81">
        <v>4</v>
      </c>
      <c r="E29" s="180"/>
      <c r="F29" s="49"/>
    </row>
    <row r="30" spans="1:6" ht="50.1" customHeight="1" thickBot="1">
      <c r="A30" s="1017" t="s">
        <v>2077</v>
      </c>
      <c r="B30" s="266">
        <v>26</v>
      </c>
      <c r="C30" s="436" t="s">
        <v>2776</v>
      </c>
      <c r="D30" s="81">
        <v>2</v>
      </c>
      <c r="E30" s="180"/>
      <c r="F30" s="49"/>
    </row>
    <row r="31" spans="1:6" ht="50.1" customHeight="1" thickBot="1">
      <c r="A31" s="1017"/>
      <c r="B31" s="266">
        <v>27</v>
      </c>
      <c r="C31" s="436" t="s">
        <v>2777</v>
      </c>
      <c r="D31" s="81">
        <v>4</v>
      </c>
      <c r="E31" s="180"/>
      <c r="F31" s="49"/>
    </row>
    <row r="32" spans="1:6" ht="50.1" customHeight="1" thickBot="1">
      <c r="A32" s="1017"/>
      <c r="B32" s="266">
        <v>28</v>
      </c>
      <c r="C32" s="436" t="s">
        <v>2778</v>
      </c>
      <c r="D32" s="81">
        <v>4</v>
      </c>
      <c r="E32" s="180"/>
      <c r="F32" s="49"/>
    </row>
    <row r="33" spans="1:6" ht="50.1" customHeight="1" thickBot="1">
      <c r="A33" s="1017"/>
      <c r="B33" s="266">
        <v>29</v>
      </c>
      <c r="C33" s="436" t="s">
        <v>2078</v>
      </c>
      <c r="D33" s="81">
        <v>4</v>
      </c>
      <c r="E33" s="180"/>
      <c r="F33" s="49"/>
    </row>
    <row r="34" spans="1:6" ht="50.1" customHeight="1" thickBot="1">
      <c r="A34" s="1017" t="s">
        <v>2079</v>
      </c>
      <c r="B34" s="266">
        <v>30</v>
      </c>
      <c r="C34" s="436" t="s">
        <v>2080</v>
      </c>
      <c r="D34" s="81"/>
      <c r="E34" s="180"/>
      <c r="F34" s="49"/>
    </row>
    <row r="35" spans="1:6" ht="50.1" customHeight="1" thickBot="1">
      <c r="A35" s="1017"/>
      <c r="B35" s="266">
        <v>31</v>
      </c>
      <c r="C35" s="436" t="s">
        <v>2081</v>
      </c>
      <c r="D35" s="81"/>
      <c r="E35" s="180"/>
      <c r="F35" s="49"/>
    </row>
    <row r="36" spans="1:6" ht="50.1" customHeight="1" thickBot="1">
      <c r="A36" s="1017"/>
      <c r="B36" s="266">
        <v>32</v>
      </c>
      <c r="C36" s="436" t="s">
        <v>2082</v>
      </c>
      <c r="D36" s="81"/>
      <c r="E36" s="180"/>
      <c r="F36" s="49"/>
    </row>
    <row r="37" spans="1:6" ht="50.1" customHeight="1" thickBot="1">
      <c r="A37" s="1017"/>
      <c r="B37" s="266">
        <v>33</v>
      </c>
      <c r="C37" s="436" t="s">
        <v>2083</v>
      </c>
      <c r="D37" s="81"/>
      <c r="E37" s="180"/>
      <c r="F37" s="49"/>
    </row>
    <row r="38" spans="1:6" ht="50.1" customHeight="1" thickBot="1">
      <c r="A38" s="1017"/>
      <c r="B38" s="266">
        <v>34</v>
      </c>
      <c r="C38" s="436" t="s">
        <v>2779</v>
      </c>
      <c r="D38" s="81"/>
      <c r="E38" s="180"/>
      <c r="F38" s="49"/>
    </row>
    <row r="39" spans="1:6" ht="69.75" customHeight="1" thickBot="1">
      <c r="A39" s="1017"/>
      <c r="B39" s="266">
        <v>35</v>
      </c>
      <c r="C39" s="436" t="s">
        <v>2084</v>
      </c>
      <c r="D39" s="81"/>
      <c r="E39" s="180"/>
      <c r="F39" s="49"/>
    </row>
    <row r="40" spans="1:6" ht="50.1" customHeight="1" thickBot="1">
      <c r="A40" s="1017"/>
      <c r="B40" s="266">
        <v>36</v>
      </c>
      <c r="C40" s="436" t="s">
        <v>2085</v>
      </c>
      <c r="D40" s="81"/>
      <c r="E40" s="180"/>
      <c r="F40" s="49"/>
    </row>
    <row r="41" spans="1:6" s="1" customFormat="1" ht="25.5">
      <c r="A41" s="1016" t="s">
        <v>4</v>
      </c>
      <c r="B41" s="766"/>
      <c r="C41" s="137" t="s">
        <v>5</v>
      </c>
      <c r="D41" s="29">
        <f>SUM(D5:D40)</f>
        <v>100</v>
      </c>
      <c r="E41" s="769" t="s">
        <v>6</v>
      </c>
      <c r="F41" s="771">
        <f>D42/D41*100</f>
        <v>0</v>
      </c>
    </row>
    <row r="42" spans="1:6" s="1" customFormat="1" ht="25.5">
      <c r="A42" s="767"/>
      <c r="B42" s="768"/>
      <c r="C42" s="137" t="s">
        <v>7</v>
      </c>
      <c r="D42" s="29">
        <f>SUM(E5:E40)</f>
        <v>0</v>
      </c>
      <c r="E42" s="770"/>
      <c r="F42" s="772"/>
    </row>
    <row r="43" spans="1:6" ht="300" customHeight="1">
      <c r="A43" s="809" t="s">
        <v>9</v>
      </c>
      <c r="B43" s="809"/>
      <c r="C43" s="809"/>
      <c r="D43" s="809"/>
      <c r="E43" s="809"/>
      <c r="F43" s="809"/>
    </row>
    <row r="44" spans="1:6"/>
    <row r="45" spans="1:6"/>
    <row r="46" spans="1:6"/>
    <row r="47" spans="1:6"/>
    <row r="48" spans="1:6"/>
  </sheetData>
  <sheetProtection formatRows="0" selectLockedCells="1"/>
  <mergeCells count="14">
    <mergeCell ref="A43:F43"/>
    <mergeCell ref="A41:B42"/>
    <mergeCell ref="A5:A10"/>
    <mergeCell ref="A1:B2"/>
    <mergeCell ref="D1:E1"/>
    <mergeCell ref="D2:E2"/>
    <mergeCell ref="E41:E42"/>
    <mergeCell ref="F41:F42"/>
    <mergeCell ref="A4:F4"/>
    <mergeCell ref="A34:A40"/>
    <mergeCell ref="A30:A33"/>
    <mergeCell ref="A23:A26"/>
    <mergeCell ref="A27:A29"/>
    <mergeCell ref="A11:A22"/>
  </mergeCells>
  <pageMargins left="0.7" right="0.7" top="0.75" bottom="0.75" header="0.3" footer="0.3"/>
  <pageSetup paperSize="9" scale="6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rightToLeft="1" zoomScaleNormal="100" workbookViewId="0">
      <selection activeCell="C10" sqref="C10"/>
    </sheetView>
  </sheetViews>
  <sheetFormatPr defaultColWidth="0" defaultRowHeight="15" customHeight="1" zeroHeight="1"/>
  <cols>
    <col min="1" max="2" width="10.7109375" customWidth="1"/>
    <col min="3" max="3" width="120.7109375" customWidth="1"/>
    <col min="4" max="5" width="10.7109375" customWidth="1"/>
    <col min="6" max="6" width="50.7109375" customWidth="1"/>
    <col min="7" max="16384" width="9.140625" hidden="1"/>
  </cols>
  <sheetData>
    <row r="1" spans="1:6" s="25" customFormat="1" ht="50.1" customHeight="1">
      <c r="A1" s="710"/>
      <c r="B1" s="710"/>
      <c r="C1" s="61" t="s">
        <v>1739</v>
      </c>
      <c r="D1" s="711" t="s">
        <v>785</v>
      </c>
      <c r="E1" s="711"/>
      <c r="F1" s="142">
        <f>'شناسنامه بازدید'!D3</f>
        <v>0</v>
      </c>
    </row>
    <row r="2" spans="1:6" s="25" customFormat="1" ht="50.1" customHeight="1">
      <c r="A2" s="710"/>
      <c r="B2" s="710"/>
      <c r="C2" s="63" t="str">
        <f>"نام ارزیاب / ارزیابان:       "&amp;'شناسنامه بازدید'!C29</f>
        <v xml:space="preserve">نام ارزیاب / ارزیابان:       </v>
      </c>
      <c r="D2" s="711" t="s">
        <v>357</v>
      </c>
      <c r="E2" s="711"/>
      <c r="F2" s="142">
        <f>'شناسنامه بازدید'!B3</f>
        <v>0</v>
      </c>
    </row>
    <row r="3" spans="1:6" s="27" customFormat="1" ht="50.1" customHeight="1">
      <c r="A3" s="64" t="s">
        <v>0</v>
      </c>
      <c r="B3" s="64" t="s">
        <v>1</v>
      </c>
      <c r="C3" s="64" t="s">
        <v>2</v>
      </c>
      <c r="D3" s="65" t="s">
        <v>934</v>
      </c>
      <c r="E3" s="142" t="s">
        <v>3</v>
      </c>
      <c r="F3" s="66" t="s">
        <v>786</v>
      </c>
    </row>
    <row r="4" spans="1:6" ht="24.95" customHeight="1">
      <c r="A4" s="1028"/>
      <c r="B4" s="187">
        <v>1</v>
      </c>
      <c r="C4" s="188" t="s">
        <v>1740</v>
      </c>
      <c r="D4" s="1022">
        <v>3</v>
      </c>
      <c r="E4" s="797"/>
      <c r="F4" s="775"/>
    </row>
    <row r="5" spans="1:6" ht="24.95" customHeight="1">
      <c r="A5" s="1029"/>
      <c r="B5" s="795" t="s">
        <v>1741</v>
      </c>
      <c r="C5" s="1024"/>
      <c r="D5" s="1023"/>
      <c r="E5" s="798"/>
      <c r="F5" s="777"/>
    </row>
    <row r="6" spans="1:6" ht="24.95" customHeight="1">
      <c r="A6" s="1029"/>
      <c r="B6" s="187">
        <v>2</v>
      </c>
      <c r="C6" s="181" t="s">
        <v>1742</v>
      </c>
      <c r="D6" s="1022">
        <v>1</v>
      </c>
      <c r="E6" s="797"/>
      <c r="F6" s="803"/>
    </row>
    <row r="7" spans="1:6" ht="24.95" customHeight="1">
      <c r="A7" s="1029"/>
      <c r="B7" s="795" t="s">
        <v>1743</v>
      </c>
      <c r="C7" s="1024"/>
      <c r="D7" s="1023"/>
      <c r="E7" s="798"/>
      <c r="F7" s="803"/>
    </row>
    <row r="8" spans="1:6" ht="24.95" customHeight="1">
      <c r="A8" s="1029"/>
      <c r="B8" s="187">
        <v>3</v>
      </c>
      <c r="C8" s="181" t="s">
        <v>3525</v>
      </c>
      <c r="D8" s="1031">
        <v>2</v>
      </c>
      <c r="E8" s="1033"/>
      <c r="F8" s="803"/>
    </row>
    <row r="9" spans="1:6" ht="24.95" customHeight="1">
      <c r="A9" s="1029"/>
      <c r="B9" s="795" t="s">
        <v>1744</v>
      </c>
      <c r="C9" s="1024"/>
      <c r="D9" s="1032"/>
      <c r="E9" s="1034"/>
      <c r="F9" s="803"/>
    </row>
    <row r="10" spans="1:6" ht="24.95" customHeight="1">
      <c r="A10" s="1029"/>
      <c r="B10" s="187">
        <v>4</v>
      </c>
      <c r="C10" s="188" t="s">
        <v>1745</v>
      </c>
      <c r="D10" s="1022">
        <v>2</v>
      </c>
      <c r="E10" s="797"/>
      <c r="F10" s="775"/>
    </row>
    <row r="11" spans="1:6" ht="24.95" customHeight="1">
      <c r="A11" s="1029"/>
      <c r="B11" s="795" t="s">
        <v>1746</v>
      </c>
      <c r="C11" s="1024"/>
      <c r="D11" s="1023"/>
      <c r="E11" s="798"/>
      <c r="F11" s="777"/>
    </row>
    <row r="12" spans="1:6" ht="24.95" customHeight="1">
      <c r="A12" s="1029"/>
      <c r="B12" s="187">
        <v>5</v>
      </c>
      <c r="C12" s="181" t="s">
        <v>1747</v>
      </c>
      <c r="D12" s="1022">
        <v>3</v>
      </c>
      <c r="E12" s="797"/>
      <c r="F12" s="803"/>
    </row>
    <row r="13" spans="1:6" ht="24.95" customHeight="1">
      <c r="A13" s="1029"/>
      <c r="B13" s="795" t="s">
        <v>1748</v>
      </c>
      <c r="C13" s="1024"/>
      <c r="D13" s="1023"/>
      <c r="E13" s="798"/>
      <c r="F13" s="803"/>
    </row>
    <row r="14" spans="1:6" ht="24.95" customHeight="1">
      <c r="A14" s="1029"/>
      <c r="B14" s="187">
        <v>6</v>
      </c>
      <c r="C14" s="181" t="s">
        <v>1749</v>
      </c>
      <c r="D14" s="1022">
        <v>1</v>
      </c>
      <c r="E14" s="797"/>
      <c r="F14" s="803"/>
    </row>
    <row r="15" spans="1:6" ht="24.95" customHeight="1">
      <c r="A15" s="1029"/>
      <c r="B15" s="795" t="s">
        <v>1750</v>
      </c>
      <c r="C15" s="1024"/>
      <c r="D15" s="1023"/>
      <c r="E15" s="798"/>
      <c r="F15" s="803"/>
    </row>
    <row r="16" spans="1:6" ht="24.95" customHeight="1">
      <c r="A16" s="1029"/>
      <c r="B16" s="187">
        <v>7</v>
      </c>
      <c r="C16" s="188" t="s">
        <v>1751</v>
      </c>
      <c r="D16" s="1022">
        <v>3</v>
      </c>
      <c r="E16" s="797"/>
      <c r="F16" s="775"/>
    </row>
    <row r="17" spans="1:6" ht="24.95" customHeight="1">
      <c r="A17" s="1029"/>
      <c r="B17" s="795" t="s">
        <v>1752</v>
      </c>
      <c r="C17" s="1024"/>
      <c r="D17" s="1023"/>
      <c r="E17" s="798"/>
      <c r="F17" s="777"/>
    </row>
    <row r="18" spans="1:6" ht="43.5" customHeight="1">
      <c r="A18" s="1029"/>
      <c r="B18" s="187">
        <v>8</v>
      </c>
      <c r="C18" s="188" t="s">
        <v>1753</v>
      </c>
      <c r="D18" s="1022">
        <v>3</v>
      </c>
      <c r="E18" s="797"/>
      <c r="F18" s="803"/>
    </row>
    <row r="19" spans="1:6" ht="24.95" customHeight="1">
      <c r="A19" s="1029"/>
      <c r="B19" s="795" t="s">
        <v>1754</v>
      </c>
      <c r="C19" s="1024"/>
      <c r="D19" s="1023"/>
      <c r="E19" s="798"/>
      <c r="F19" s="803"/>
    </row>
    <row r="20" spans="1:6" ht="24.95" customHeight="1">
      <c r="A20" s="1029"/>
      <c r="B20" s="187">
        <v>9</v>
      </c>
      <c r="C20" s="181" t="s">
        <v>1755</v>
      </c>
      <c r="D20" s="1022">
        <v>1</v>
      </c>
      <c r="E20" s="797"/>
      <c r="F20" s="803"/>
    </row>
    <row r="21" spans="1:6" ht="24.95" customHeight="1">
      <c r="A21" s="1029"/>
      <c r="B21" s="795" t="s">
        <v>1756</v>
      </c>
      <c r="C21" s="1024"/>
      <c r="D21" s="1023"/>
      <c r="E21" s="798"/>
      <c r="F21" s="803"/>
    </row>
    <row r="22" spans="1:6" ht="24.95" customHeight="1">
      <c r="A22" s="1029"/>
      <c r="B22" s="187">
        <v>10</v>
      </c>
      <c r="C22" s="181" t="s">
        <v>1757</v>
      </c>
      <c r="D22" s="1022">
        <v>2</v>
      </c>
      <c r="E22" s="797"/>
      <c r="F22" s="803"/>
    </row>
    <row r="23" spans="1:6" ht="24.95" customHeight="1">
      <c r="A23" s="1029"/>
      <c r="B23" s="795" t="s">
        <v>1758</v>
      </c>
      <c r="C23" s="1024"/>
      <c r="D23" s="1023"/>
      <c r="E23" s="798"/>
      <c r="F23" s="803"/>
    </row>
    <row r="24" spans="1:6" ht="24.95" customHeight="1">
      <c r="A24" s="1029"/>
      <c r="B24" s="187">
        <v>11</v>
      </c>
      <c r="C24" s="181" t="s">
        <v>1759</v>
      </c>
      <c r="D24" s="1022">
        <v>2</v>
      </c>
      <c r="E24" s="797"/>
      <c r="F24" s="803"/>
    </row>
    <row r="25" spans="1:6" ht="24.95" customHeight="1">
      <c r="A25" s="1029"/>
      <c r="B25" s="795" t="s">
        <v>1760</v>
      </c>
      <c r="C25" s="1024"/>
      <c r="D25" s="1023"/>
      <c r="E25" s="798"/>
      <c r="F25" s="803"/>
    </row>
    <row r="26" spans="1:6" ht="42.75" customHeight="1">
      <c r="A26" s="1029"/>
      <c r="B26" s="187">
        <v>12</v>
      </c>
      <c r="C26" s="188" t="s">
        <v>1761</v>
      </c>
      <c r="D26" s="1022">
        <v>2</v>
      </c>
      <c r="E26" s="797"/>
      <c r="F26" s="803"/>
    </row>
    <row r="27" spans="1:6" ht="24.95" customHeight="1">
      <c r="A27" s="1029"/>
      <c r="B27" s="795" t="s">
        <v>1762</v>
      </c>
      <c r="C27" s="1024"/>
      <c r="D27" s="1023"/>
      <c r="E27" s="798"/>
      <c r="F27" s="803"/>
    </row>
    <row r="28" spans="1:6" ht="24.95" customHeight="1">
      <c r="A28" s="1029"/>
      <c r="B28" s="187">
        <v>13</v>
      </c>
      <c r="C28" s="181" t="s">
        <v>1763</v>
      </c>
      <c r="D28" s="1022">
        <v>2</v>
      </c>
      <c r="E28" s="797"/>
      <c r="F28" s="803"/>
    </row>
    <row r="29" spans="1:6" ht="24.95" customHeight="1">
      <c r="A29" s="1029"/>
      <c r="B29" s="795" t="s">
        <v>1762</v>
      </c>
      <c r="C29" s="1024"/>
      <c r="D29" s="1023"/>
      <c r="E29" s="798"/>
      <c r="F29" s="803"/>
    </row>
    <row r="30" spans="1:6" ht="24.95" customHeight="1">
      <c r="A30" s="1029"/>
      <c r="B30" s="187">
        <v>14</v>
      </c>
      <c r="C30" s="181" t="s">
        <v>1764</v>
      </c>
      <c r="D30" s="1022">
        <v>2</v>
      </c>
      <c r="E30" s="797"/>
      <c r="F30" s="803"/>
    </row>
    <row r="31" spans="1:6" ht="24.95" customHeight="1">
      <c r="A31" s="1029"/>
      <c r="B31" s="795" t="s">
        <v>1762</v>
      </c>
      <c r="C31" s="1024"/>
      <c r="D31" s="1023"/>
      <c r="E31" s="798"/>
      <c r="F31" s="803"/>
    </row>
    <row r="32" spans="1:6" ht="24.95" customHeight="1">
      <c r="A32" s="1029"/>
      <c r="B32" s="187">
        <v>15</v>
      </c>
      <c r="C32" s="181" t="s">
        <v>1765</v>
      </c>
      <c r="D32" s="1022">
        <v>2</v>
      </c>
      <c r="E32" s="797"/>
      <c r="F32" s="803"/>
    </row>
    <row r="33" spans="1:6" ht="24.95" customHeight="1">
      <c r="A33" s="1029"/>
      <c r="B33" s="795" t="s">
        <v>1762</v>
      </c>
      <c r="C33" s="1024"/>
      <c r="D33" s="1023"/>
      <c r="E33" s="798"/>
      <c r="F33" s="803"/>
    </row>
    <row r="34" spans="1:6" ht="24.95" customHeight="1">
      <c r="A34" s="1029"/>
      <c r="B34" s="187">
        <v>16</v>
      </c>
      <c r="C34" s="188" t="s">
        <v>1766</v>
      </c>
      <c r="D34" s="1022">
        <v>2</v>
      </c>
      <c r="E34" s="797"/>
      <c r="F34" s="803"/>
    </row>
    <row r="35" spans="1:6" ht="24.95" customHeight="1">
      <c r="A35" s="1029"/>
      <c r="B35" s="795" t="s">
        <v>1767</v>
      </c>
      <c r="C35" s="1024"/>
      <c r="D35" s="1023"/>
      <c r="E35" s="798"/>
      <c r="F35" s="803"/>
    </row>
    <row r="36" spans="1:6" ht="24.95" customHeight="1">
      <c r="A36" s="1029"/>
      <c r="B36" s="187">
        <v>17</v>
      </c>
      <c r="C36" s="188" t="s">
        <v>1768</v>
      </c>
      <c r="D36" s="1022">
        <v>2</v>
      </c>
      <c r="E36" s="797"/>
      <c r="F36" s="803"/>
    </row>
    <row r="37" spans="1:6" ht="24.95" customHeight="1">
      <c r="A37" s="1029"/>
      <c r="B37" s="795" t="s">
        <v>1767</v>
      </c>
      <c r="C37" s="1024"/>
      <c r="D37" s="1023"/>
      <c r="E37" s="798"/>
      <c r="F37" s="803"/>
    </row>
    <row r="38" spans="1:6" ht="24.95" customHeight="1">
      <c r="A38" s="1029"/>
      <c r="B38" s="187">
        <v>18</v>
      </c>
      <c r="C38" s="188" t="s">
        <v>1769</v>
      </c>
      <c r="D38" s="1022">
        <v>1</v>
      </c>
      <c r="E38" s="797"/>
      <c r="F38" s="803"/>
    </row>
    <row r="39" spans="1:6" ht="24.95" customHeight="1">
      <c r="A39" s="1029"/>
      <c r="B39" s="795" t="s">
        <v>1770</v>
      </c>
      <c r="C39" s="1024"/>
      <c r="D39" s="1023"/>
      <c r="E39" s="798"/>
      <c r="F39" s="803"/>
    </row>
    <row r="40" spans="1:6" ht="24.95" customHeight="1">
      <c r="A40" s="1029"/>
      <c r="B40" s="187">
        <v>19</v>
      </c>
      <c r="C40" s="188" t="s">
        <v>1771</v>
      </c>
      <c r="D40" s="1022">
        <v>2</v>
      </c>
      <c r="E40" s="797"/>
      <c r="F40" s="803"/>
    </row>
    <row r="41" spans="1:6" ht="24.95" customHeight="1">
      <c r="A41" s="1029"/>
      <c r="B41" s="795" t="s">
        <v>1772</v>
      </c>
      <c r="C41" s="1024"/>
      <c r="D41" s="1023"/>
      <c r="E41" s="798"/>
      <c r="F41" s="803"/>
    </row>
    <row r="42" spans="1:6" ht="24.95" customHeight="1">
      <c r="A42" s="1029"/>
      <c r="B42" s="187">
        <v>20</v>
      </c>
      <c r="C42" s="188" t="s">
        <v>1773</v>
      </c>
      <c r="D42" s="1022">
        <v>2</v>
      </c>
      <c r="E42" s="797"/>
      <c r="F42" s="803"/>
    </row>
    <row r="43" spans="1:6" ht="24.95" customHeight="1">
      <c r="A43" s="1029"/>
      <c r="B43" s="795" t="s">
        <v>1762</v>
      </c>
      <c r="C43" s="1024"/>
      <c r="D43" s="1023"/>
      <c r="E43" s="798"/>
      <c r="F43" s="803"/>
    </row>
    <row r="44" spans="1:6" ht="24.95" customHeight="1">
      <c r="A44" s="1029"/>
      <c r="B44" s="187">
        <v>21</v>
      </c>
      <c r="C44" s="188" t="s">
        <v>1774</v>
      </c>
      <c r="D44" s="1022">
        <v>2</v>
      </c>
      <c r="E44" s="797"/>
      <c r="F44" s="803"/>
    </row>
    <row r="45" spans="1:6" ht="24.95" customHeight="1">
      <c r="A45" s="1029"/>
      <c r="B45" s="795" t="s">
        <v>1762</v>
      </c>
      <c r="C45" s="1024"/>
      <c r="D45" s="1023"/>
      <c r="E45" s="798"/>
      <c r="F45" s="803"/>
    </row>
    <row r="46" spans="1:6" ht="24.95" customHeight="1">
      <c r="A46" s="1029"/>
      <c r="B46" s="187">
        <v>22</v>
      </c>
      <c r="C46" s="188" t="s">
        <v>1775</v>
      </c>
      <c r="D46" s="1022">
        <v>2</v>
      </c>
      <c r="E46" s="797"/>
      <c r="F46" s="803"/>
    </row>
    <row r="47" spans="1:6" ht="24.95" customHeight="1">
      <c r="A47" s="1029"/>
      <c r="B47" s="795" t="s">
        <v>1762</v>
      </c>
      <c r="C47" s="1024"/>
      <c r="D47" s="1023"/>
      <c r="E47" s="798"/>
      <c r="F47" s="803"/>
    </row>
    <row r="48" spans="1:6" ht="24.95" customHeight="1">
      <c r="A48" s="1029"/>
      <c r="B48" s="187">
        <v>23</v>
      </c>
      <c r="C48" s="188" t="s">
        <v>1776</v>
      </c>
      <c r="D48" s="1022">
        <v>2</v>
      </c>
      <c r="E48" s="797"/>
      <c r="F48" s="803"/>
    </row>
    <row r="49" spans="1:6" ht="24.95" customHeight="1">
      <c r="A49" s="1029"/>
      <c r="B49" s="795" t="s">
        <v>1762</v>
      </c>
      <c r="C49" s="1024"/>
      <c r="D49" s="1023"/>
      <c r="E49" s="798"/>
      <c r="F49" s="803"/>
    </row>
    <row r="50" spans="1:6" ht="24.95" customHeight="1">
      <c r="A50" s="1029"/>
      <c r="B50" s="187">
        <v>24</v>
      </c>
      <c r="C50" s="188" t="s">
        <v>1777</v>
      </c>
      <c r="D50" s="1022">
        <v>2</v>
      </c>
      <c r="E50" s="797"/>
      <c r="F50" s="803"/>
    </row>
    <row r="51" spans="1:6" ht="24.95" customHeight="1">
      <c r="A51" s="1029"/>
      <c r="B51" s="795" t="s">
        <v>1762</v>
      </c>
      <c r="C51" s="1024"/>
      <c r="D51" s="1023"/>
      <c r="E51" s="798"/>
      <c r="F51" s="803"/>
    </row>
    <row r="52" spans="1:6" ht="24.95" customHeight="1">
      <c r="A52" s="1029"/>
      <c r="B52" s="187">
        <v>25</v>
      </c>
      <c r="C52" s="188" t="s">
        <v>1778</v>
      </c>
      <c r="D52" s="1022">
        <v>1</v>
      </c>
      <c r="E52" s="797"/>
      <c r="F52" s="803"/>
    </row>
    <row r="53" spans="1:6" ht="24.95" customHeight="1">
      <c r="A53" s="1029"/>
      <c r="B53" s="795" t="s">
        <v>1770</v>
      </c>
      <c r="C53" s="1024"/>
      <c r="D53" s="1023"/>
      <c r="E53" s="798"/>
      <c r="F53" s="803"/>
    </row>
    <row r="54" spans="1:6" ht="43.5" customHeight="1">
      <c r="A54" s="1029"/>
      <c r="B54" s="187">
        <v>26</v>
      </c>
      <c r="C54" s="188" t="s">
        <v>1779</v>
      </c>
      <c r="D54" s="1022">
        <v>1</v>
      </c>
      <c r="E54" s="797"/>
      <c r="F54" s="803"/>
    </row>
    <row r="55" spans="1:6" ht="24.95" customHeight="1">
      <c r="A55" s="1029"/>
      <c r="B55" s="795" t="s">
        <v>1770</v>
      </c>
      <c r="C55" s="1024"/>
      <c r="D55" s="1023"/>
      <c r="E55" s="798"/>
      <c r="F55" s="803"/>
    </row>
    <row r="56" spans="1:6" ht="24.95" customHeight="1">
      <c r="A56" s="1029"/>
      <c r="B56" s="187">
        <v>27</v>
      </c>
      <c r="C56" s="188" t="s">
        <v>1780</v>
      </c>
      <c r="D56" s="1022">
        <v>2</v>
      </c>
      <c r="E56" s="797"/>
      <c r="F56" s="803"/>
    </row>
    <row r="57" spans="1:6" ht="24.95" customHeight="1">
      <c r="A57" s="1029"/>
      <c r="B57" s="795" t="s">
        <v>1767</v>
      </c>
      <c r="C57" s="1024"/>
      <c r="D57" s="1023"/>
      <c r="E57" s="798"/>
      <c r="F57" s="803"/>
    </row>
    <row r="58" spans="1:6" ht="24.95" customHeight="1">
      <c r="A58" s="1029"/>
      <c r="B58" s="187">
        <v>28</v>
      </c>
      <c r="C58" s="188" t="s">
        <v>1781</v>
      </c>
      <c r="D58" s="1022">
        <v>1</v>
      </c>
      <c r="E58" s="797"/>
      <c r="F58" s="803"/>
    </row>
    <row r="59" spans="1:6" ht="24.95" customHeight="1">
      <c r="A59" s="1029"/>
      <c r="B59" s="795" t="s">
        <v>1770</v>
      </c>
      <c r="C59" s="1024"/>
      <c r="D59" s="1023"/>
      <c r="E59" s="798"/>
      <c r="F59" s="803"/>
    </row>
    <row r="60" spans="1:6" ht="42.75" customHeight="1">
      <c r="A60" s="1029"/>
      <c r="B60" s="187">
        <v>29</v>
      </c>
      <c r="C60" s="188" t="s">
        <v>1782</v>
      </c>
      <c r="D60" s="1022">
        <v>2</v>
      </c>
      <c r="E60" s="797"/>
      <c r="F60" s="803"/>
    </row>
    <row r="61" spans="1:6" ht="24.95" customHeight="1">
      <c r="A61" s="1029"/>
      <c r="B61" s="795" t="s">
        <v>1767</v>
      </c>
      <c r="C61" s="1024"/>
      <c r="D61" s="1023"/>
      <c r="E61" s="798"/>
      <c r="F61" s="803"/>
    </row>
    <row r="62" spans="1:6" ht="24.95" customHeight="1">
      <c r="A62" s="1029"/>
      <c r="B62" s="187">
        <v>30</v>
      </c>
      <c r="C62" s="188" t="s">
        <v>1783</v>
      </c>
      <c r="D62" s="1022">
        <v>2</v>
      </c>
      <c r="E62" s="797"/>
      <c r="F62" s="803"/>
    </row>
    <row r="63" spans="1:6" ht="24.95" customHeight="1">
      <c r="A63" s="1029"/>
      <c r="B63" s="795" t="s">
        <v>1784</v>
      </c>
      <c r="C63" s="1024"/>
      <c r="D63" s="1023"/>
      <c r="E63" s="798"/>
      <c r="F63" s="803"/>
    </row>
    <row r="64" spans="1:6" ht="24.95" customHeight="1">
      <c r="A64" s="1029"/>
      <c r="B64" s="187">
        <v>31</v>
      </c>
      <c r="C64" s="188" t="s">
        <v>1785</v>
      </c>
      <c r="D64" s="1022">
        <v>2</v>
      </c>
      <c r="E64" s="797"/>
      <c r="F64" s="803"/>
    </row>
    <row r="65" spans="1:6" ht="24.95" customHeight="1">
      <c r="A65" s="1029"/>
      <c r="B65" s="795" t="s">
        <v>1784</v>
      </c>
      <c r="C65" s="1024"/>
      <c r="D65" s="1023"/>
      <c r="E65" s="798"/>
      <c r="F65" s="803"/>
    </row>
    <row r="66" spans="1:6" ht="24.95" customHeight="1">
      <c r="A66" s="1029"/>
      <c r="B66" s="187">
        <v>32</v>
      </c>
      <c r="C66" s="188" t="s">
        <v>1786</v>
      </c>
      <c r="D66" s="1022">
        <v>2</v>
      </c>
      <c r="E66" s="797"/>
      <c r="F66" s="803"/>
    </row>
    <row r="67" spans="1:6" ht="24.95" customHeight="1">
      <c r="A67" s="1029"/>
      <c r="B67" s="795" t="s">
        <v>1767</v>
      </c>
      <c r="C67" s="1024"/>
      <c r="D67" s="1023"/>
      <c r="E67" s="798"/>
      <c r="F67" s="803"/>
    </row>
    <row r="68" spans="1:6" ht="39.75" customHeight="1">
      <c r="A68" s="1029"/>
      <c r="B68" s="187">
        <v>33</v>
      </c>
      <c r="C68" s="188" t="s">
        <v>1787</v>
      </c>
      <c r="D68" s="1022">
        <v>2</v>
      </c>
      <c r="E68" s="797"/>
      <c r="F68" s="803"/>
    </row>
    <row r="69" spans="1:6" ht="24.95" customHeight="1">
      <c r="A69" s="1029"/>
      <c r="B69" s="795" t="s">
        <v>1788</v>
      </c>
      <c r="C69" s="1024"/>
      <c r="D69" s="1023"/>
      <c r="E69" s="798"/>
      <c r="F69" s="803"/>
    </row>
    <row r="70" spans="1:6" ht="24.95" customHeight="1">
      <c r="A70" s="1029"/>
      <c r="B70" s="187">
        <v>34</v>
      </c>
      <c r="C70" s="188" t="s">
        <v>1789</v>
      </c>
      <c r="D70" s="1022">
        <v>3</v>
      </c>
      <c r="E70" s="797"/>
      <c r="F70" s="803"/>
    </row>
    <row r="71" spans="1:6" ht="24.95" customHeight="1">
      <c r="A71" s="1029"/>
      <c r="B71" s="795" t="s">
        <v>1790</v>
      </c>
      <c r="C71" s="1024"/>
      <c r="D71" s="1023"/>
      <c r="E71" s="798"/>
      <c r="F71" s="803"/>
    </row>
    <row r="72" spans="1:6" ht="24.95" customHeight="1">
      <c r="A72" s="1029"/>
      <c r="B72" s="187">
        <v>35</v>
      </c>
      <c r="C72" s="188" t="s">
        <v>1791</v>
      </c>
      <c r="D72" s="1022">
        <v>2</v>
      </c>
      <c r="E72" s="797"/>
      <c r="F72" s="803"/>
    </row>
    <row r="73" spans="1:6" ht="24.95" customHeight="1">
      <c r="A73" s="1029"/>
      <c r="B73" s="795" t="s">
        <v>1767</v>
      </c>
      <c r="C73" s="1024"/>
      <c r="D73" s="1023"/>
      <c r="E73" s="798"/>
      <c r="F73" s="803"/>
    </row>
    <row r="74" spans="1:6" ht="24.95" customHeight="1">
      <c r="A74" s="1029"/>
      <c r="B74" s="187">
        <v>36</v>
      </c>
      <c r="C74" s="188" t="s">
        <v>1792</v>
      </c>
      <c r="D74" s="1022">
        <v>2</v>
      </c>
      <c r="E74" s="797"/>
      <c r="F74" s="803"/>
    </row>
    <row r="75" spans="1:6" ht="24.95" customHeight="1">
      <c r="A75" s="1029"/>
      <c r="B75" s="795" t="s">
        <v>1793</v>
      </c>
      <c r="C75" s="1024"/>
      <c r="D75" s="1023"/>
      <c r="E75" s="798"/>
      <c r="F75" s="803"/>
    </row>
    <row r="76" spans="1:6" ht="24.95" customHeight="1">
      <c r="A76" s="1029"/>
      <c r="B76" s="187">
        <v>37</v>
      </c>
      <c r="C76" s="188" t="s">
        <v>1794</v>
      </c>
      <c r="D76" s="1022">
        <v>2</v>
      </c>
      <c r="E76" s="797"/>
      <c r="F76" s="803"/>
    </row>
    <row r="77" spans="1:6" ht="24.95" customHeight="1">
      <c r="A77" s="1029"/>
      <c r="B77" s="795" t="s">
        <v>1767</v>
      </c>
      <c r="C77" s="1024"/>
      <c r="D77" s="1023"/>
      <c r="E77" s="798"/>
      <c r="F77" s="803"/>
    </row>
    <row r="78" spans="1:6" ht="24.95" customHeight="1">
      <c r="A78" s="1029"/>
      <c r="B78" s="187">
        <v>38</v>
      </c>
      <c r="C78" s="188" t="s">
        <v>1795</v>
      </c>
      <c r="D78" s="1022">
        <v>1</v>
      </c>
      <c r="E78" s="797"/>
      <c r="F78" s="803"/>
    </row>
    <row r="79" spans="1:6" ht="24.95" customHeight="1">
      <c r="A79" s="1029"/>
      <c r="B79" s="795" t="s">
        <v>1770</v>
      </c>
      <c r="C79" s="1024"/>
      <c r="D79" s="1023"/>
      <c r="E79" s="798"/>
      <c r="F79" s="803"/>
    </row>
    <row r="80" spans="1:6" ht="24.95" customHeight="1">
      <c r="A80" s="1029"/>
      <c r="B80" s="187">
        <v>39</v>
      </c>
      <c r="C80" s="188" t="s">
        <v>1796</v>
      </c>
      <c r="D80" s="1022">
        <v>2</v>
      </c>
      <c r="E80" s="797"/>
      <c r="F80" s="803"/>
    </row>
    <row r="81" spans="1:6" ht="24.95" customHeight="1">
      <c r="A81" s="1029"/>
      <c r="B81" s="795" t="s">
        <v>1797</v>
      </c>
      <c r="C81" s="1024"/>
      <c r="D81" s="1023"/>
      <c r="E81" s="798"/>
      <c r="F81" s="803"/>
    </row>
    <row r="82" spans="1:6" ht="24.95" customHeight="1">
      <c r="A82" s="1029"/>
      <c r="B82" s="187">
        <v>40</v>
      </c>
      <c r="C82" s="189" t="s">
        <v>1798</v>
      </c>
      <c r="D82" s="797">
        <v>1</v>
      </c>
      <c r="E82" s="797"/>
      <c r="F82" s="803"/>
    </row>
    <row r="83" spans="1:6" ht="24.95" customHeight="1">
      <c r="A83" s="1029"/>
      <c r="B83" s="795" t="s">
        <v>1799</v>
      </c>
      <c r="C83" s="1024"/>
      <c r="D83" s="798"/>
      <c r="E83" s="798"/>
      <c r="F83" s="803"/>
    </row>
    <row r="84" spans="1:6" ht="24.95" customHeight="1">
      <c r="A84" s="1029"/>
      <c r="B84" s="187">
        <v>41</v>
      </c>
      <c r="C84" s="189" t="s">
        <v>1800</v>
      </c>
      <c r="D84" s="797">
        <v>3</v>
      </c>
      <c r="E84" s="797"/>
      <c r="F84" s="803"/>
    </row>
    <row r="85" spans="1:6" ht="24.95" customHeight="1">
      <c r="A85" s="1029"/>
      <c r="B85" s="795" t="s">
        <v>1754</v>
      </c>
      <c r="C85" s="1024"/>
      <c r="D85" s="798"/>
      <c r="E85" s="798"/>
      <c r="F85" s="803"/>
    </row>
    <row r="86" spans="1:6" ht="24.95" customHeight="1">
      <c r="A86" s="1029"/>
      <c r="B86" s="187">
        <v>42</v>
      </c>
      <c r="C86" s="188" t="s">
        <v>1801</v>
      </c>
      <c r="D86" s="797">
        <v>3</v>
      </c>
      <c r="E86" s="797"/>
      <c r="F86" s="803"/>
    </row>
    <row r="87" spans="1:6" ht="24.95" customHeight="1">
      <c r="A87" s="1029"/>
      <c r="B87" s="795" t="s">
        <v>1802</v>
      </c>
      <c r="C87" s="1024"/>
      <c r="D87" s="798"/>
      <c r="E87" s="798"/>
      <c r="F87" s="803"/>
    </row>
    <row r="88" spans="1:6" ht="24.95" customHeight="1">
      <c r="A88" s="1029"/>
      <c r="B88" s="187">
        <v>43</v>
      </c>
      <c r="C88" s="188" t="s">
        <v>1803</v>
      </c>
      <c r="D88" s="1022">
        <v>3</v>
      </c>
      <c r="E88" s="797"/>
      <c r="F88" s="803"/>
    </row>
    <row r="89" spans="1:6" ht="24.95" customHeight="1">
      <c r="A89" s="1030"/>
      <c r="B89" s="795" t="s">
        <v>1802</v>
      </c>
      <c r="C89" s="1024"/>
      <c r="D89" s="1023"/>
      <c r="E89" s="798"/>
      <c r="F89" s="803"/>
    </row>
    <row r="90" spans="1:6" ht="89.25" customHeight="1">
      <c r="A90" s="1025" t="s">
        <v>1804</v>
      </c>
      <c r="B90" s="1026"/>
      <c r="C90" s="1026"/>
      <c r="D90" s="1026"/>
      <c r="E90" s="1026"/>
      <c r="F90" s="1027"/>
    </row>
    <row r="91" spans="1:6" s="1" customFormat="1" ht="24.95" customHeight="1">
      <c r="A91" s="963" t="s">
        <v>4</v>
      </c>
      <c r="B91" s="701"/>
      <c r="C91" s="143" t="s">
        <v>5</v>
      </c>
      <c r="D91" s="28">
        <f>SUM(D4:D89)</f>
        <v>85</v>
      </c>
      <c r="E91" s="846" t="s">
        <v>6</v>
      </c>
      <c r="F91" s="706">
        <f>D92/D91*100</f>
        <v>0</v>
      </c>
    </row>
    <row r="92" spans="1:6" s="1" customFormat="1" ht="24.95" customHeight="1">
      <c r="A92" s="845"/>
      <c r="B92" s="703"/>
      <c r="C92" s="143" t="s">
        <v>7</v>
      </c>
      <c r="D92" s="28">
        <f>SUM(E4:E89)</f>
        <v>0</v>
      </c>
      <c r="E92" s="847"/>
      <c r="F92" s="707"/>
    </row>
    <row r="93" spans="1:6" ht="300" customHeight="1">
      <c r="A93" s="809" t="s">
        <v>9</v>
      </c>
      <c r="B93" s="809"/>
      <c r="C93" s="809"/>
      <c r="D93" s="809"/>
      <c r="E93" s="809"/>
      <c r="F93" s="809"/>
    </row>
    <row r="94" spans="1:6" hidden="1"/>
    <row r="95" spans="1:6" hidden="1"/>
    <row r="96" spans="1:6" hidden="1"/>
    <row r="97" hidden="1"/>
    <row r="98" hidden="1"/>
    <row r="99" hidden="1"/>
    <row r="100" hidden="1"/>
    <row r="101" hidden="1"/>
    <row r="102" hidden="1"/>
    <row r="103" hidden="1"/>
    <row r="104" hidden="1"/>
    <row r="105" hidden="1"/>
    <row r="106" hidden="1"/>
    <row r="107" hidden="1"/>
  </sheetData>
  <sheetProtection formatRows="0" selectLockedCells="1"/>
  <mergeCells count="181">
    <mergeCell ref="F4:F5"/>
    <mergeCell ref="B5:C5"/>
    <mergeCell ref="D6:D7"/>
    <mergeCell ref="E6:E7"/>
    <mergeCell ref="F6:F7"/>
    <mergeCell ref="B7:C7"/>
    <mergeCell ref="A1:B2"/>
    <mergeCell ref="D1:E1"/>
    <mergeCell ref="D2:E2"/>
    <mergeCell ref="A4:A89"/>
    <mergeCell ref="D4:D5"/>
    <mergeCell ref="E4:E5"/>
    <mergeCell ref="D8:D9"/>
    <mergeCell ref="E8:E9"/>
    <mergeCell ref="D12:D13"/>
    <mergeCell ref="E12:E13"/>
    <mergeCell ref="F12:F13"/>
    <mergeCell ref="B13:C13"/>
    <mergeCell ref="D14:D15"/>
    <mergeCell ref="E14:E15"/>
    <mergeCell ref="F14:F15"/>
    <mergeCell ref="B15:C15"/>
    <mergeCell ref="F8:F9"/>
    <mergeCell ref="B9:C9"/>
    <mergeCell ref="D10:D11"/>
    <mergeCell ref="E10:E11"/>
    <mergeCell ref="F10:F11"/>
    <mergeCell ref="B11:C11"/>
    <mergeCell ref="D20:D21"/>
    <mergeCell ref="E20:E21"/>
    <mergeCell ref="F20:F21"/>
    <mergeCell ref="B21:C21"/>
    <mergeCell ref="D22:D23"/>
    <mergeCell ref="E22:E23"/>
    <mergeCell ref="F22:F23"/>
    <mergeCell ref="B23:C23"/>
    <mergeCell ref="D16:D17"/>
    <mergeCell ref="E16:E17"/>
    <mergeCell ref="F16:F17"/>
    <mergeCell ref="B17:C17"/>
    <mergeCell ref="D18:D19"/>
    <mergeCell ref="E18:E19"/>
    <mergeCell ref="F18:F19"/>
    <mergeCell ref="B19:C19"/>
    <mergeCell ref="D28:D29"/>
    <mergeCell ref="E28:E29"/>
    <mergeCell ref="F28:F29"/>
    <mergeCell ref="B29:C29"/>
    <mergeCell ref="D30:D31"/>
    <mergeCell ref="E30:E31"/>
    <mergeCell ref="F30:F31"/>
    <mergeCell ref="B31:C31"/>
    <mergeCell ref="D24:D25"/>
    <mergeCell ref="E24:E25"/>
    <mergeCell ref="F24:F25"/>
    <mergeCell ref="B25:C25"/>
    <mergeCell ref="D26:D27"/>
    <mergeCell ref="E26:E27"/>
    <mergeCell ref="F26:F27"/>
    <mergeCell ref="B27:C27"/>
    <mergeCell ref="D36:D37"/>
    <mergeCell ref="E36:E37"/>
    <mergeCell ref="F36:F37"/>
    <mergeCell ref="B37:C37"/>
    <mergeCell ref="D38:D39"/>
    <mergeCell ref="E38:E39"/>
    <mergeCell ref="F38:F39"/>
    <mergeCell ref="B39:C39"/>
    <mergeCell ref="D32:D33"/>
    <mergeCell ref="E32:E33"/>
    <mergeCell ref="F32:F33"/>
    <mergeCell ref="B33:C33"/>
    <mergeCell ref="D34:D35"/>
    <mergeCell ref="E34:E35"/>
    <mergeCell ref="F34:F35"/>
    <mergeCell ref="B35:C35"/>
    <mergeCell ref="D44:D45"/>
    <mergeCell ref="E44:E45"/>
    <mergeCell ref="F44:F45"/>
    <mergeCell ref="B45:C45"/>
    <mergeCell ref="D46:D47"/>
    <mergeCell ref="E46:E47"/>
    <mergeCell ref="F46:F47"/>
    <mergeCell ref="B47:C47"/>
    <mergeCell ref="D40:D41"/>
    <mergeCell ref="E40:E41"/>
    <mergeCell ref="F40:F41"/>
    <mergeCell ref="B41:C41"/>
    <mergeCell ref="D42:D43"/>
    <mergeCell ref="E42:E43"/>
    <mergeCell ref="F42:F43"/>
    <mergeCell ref="B43:C43"/>
    <mergeCell ref="D52:D53"/>
    <mergeCell ref="E52:E53"/>
    <mergeCell ref="F52:F53"/>
    <mergeCell ref="B53:C53"/>
    <mergeCell ref="D54:D55"/>
    <mergeCell ref="E54:E55"/>
    <mergeCell ref="F54:F55"/>
    <mergeCell ref="B55:C55"/>
    <mergeCell ref="D48:D49"/>
    <mergeCell ref="E48:E49"/>
    <mergeCell ref="F48:F49"/>
    <mergeCell ref="B49:C49"/>
    <mergeCell ref="D50:D51"/>
    <mergeCell ref="E50:E51"/>
    <mergeCell ref="F50:F51"/>
    <mergeCell ref="B51:C51"/>
    <mergeCell ref="D60:D61"/>
    <mergeCell ref="E60:E61"/>
    <mergeCell ref="F60:F61"/>
    <mergeCell ref="B61:C61"/>
    <mergeCell ref="D62:D63"/>
    <mergeCell ref="E62:E63"/>
    <mergeCell ref="F62:F63"/>
    <mergeCell ref="B63:C63"/>
    <mergeCell ref="D56:D57"/>
    <mergeCell ref="E56:E57"/>
    <mergeCell ref="F56:F57"/>
    <mergeCell ref="B57:C57"/>
    <mergeCell ref="D58:D59"/>
    <mergeCell ref="E58:E59"/>
    <mergeCell ref="F58:F59"/>
    <mergeCell ref="B59:C59"/>
    <mergeCell ref="D68:D69"/>
    <mergeCell ref="E68:E69"/>
    <mergeCell ref="F68:F69"/>
    <mergeCell ref="B69:C69"/>
    <mergeCell ref="D70:D71"/>
    <mergeCell ref="E70:E71"/>
    <mergeCell ref="F70:F71"/>
    <mergeCell ref="B71:C71"/>
    <mergeCell ref="D64:D65"/>
    <mergeCell ref="E64:E65"/>
    <mergeCell ref="F64:F65"/>
    <mergeCell ref="B65:C65"/>
    <mergeCell ref="D66:D67"/>
    <mergeCell ref="E66:E67"/>
    <mergeCell ref="F66:F67"/>
    <mergeCell ref="B67:C67"/>
    <mergeCell ref="D76:D77"/>
    <mergeCell ref="E76:E77"/>
    <mergeCell ref="F76:F77"/>
    <mergeCell ref="B77:C77"/>
    <mergeCell ref="D78:D79"/>
    <mergeCell ref="E78:E79"/>
    <mergeCell ref="F78:F79"/>
    <mergeCell ref="B79:C79"/>
    <mergeCell ref="D72:D73"/>
    <mergeCell ref="E72:E73"/>
    <mergeCell ref="F72:F73"/>
    <mergeCell ref="B73:C73"/>
    <mergeCell ref="D74:D75"/>
    <mergeCell ref="E74:E75"/>
    <mergeCell ref="F74:F75"/>
    <mergeCell ref="B75:C75"/>
    <mergeCell ref="D84:D85"/>
    <mergeCell ref="E84:E85"/>
    <mergeCell ref="F84:F85"/>
    <mergeCell ref="B85:C85"/>
    <mergeCell ref="D86:D87"/>
    <mergeCell ref="E86:E87"/>
    <mergeCell ref="F86:F87"/>
    <mergeCell ref="B87:C87"/>
    <mergeCell ref="D80:D81"/>
    <mergeCell ref="E80:E81"/>
    <mergeCell ref="F80:F81"/>
    <mergeCell ref="B81:C81"/>
    <mergeCell ref="D82:D83"/>
    <mergeCell ref="E82:E83"/>
    <mergeCell ref="F82:F83"/>
    <mergeCell ref="B83:C83"/>
    <mergeCell ref="A93:F93"/>
    <mergeCell ref="D88:D89"/>
    <mergeCell ref="E88:E89"/>
    <mergeCell ref="F88:F89"/>
    <mergeCell ref="B89:C89"/>
    <mergeCell ref="A90:F90"/>
    <mergeCell ref="A91:B92"/>
    <mergeCell ref="E91:E92"/>
    <mergeCell ref="F91:F92"/>
  </mergeCells>
  <printOptions gridLines="1"/>
  <pageMargins left="0.7" right="0.7" top="0.75" bottom="0.75" header="0.3" footer="0.3"/>
  <pageSetup paperSize="9"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showGridLines="0" rightToLeft="1" zoomScaleNormal="100" workbookViewId="0">
      <pane ySplit="3" topLeftCell="A4" activePane="bottomLeft" state="frozen"/>
      <selection pane="bottomLeft" activeCell="C3" sqref="C3"/>
    </sheetView>
  </sheetViews>
  <sheetFormatPr defaultColWidth="0" defaultRowHeight="15" zeroHeight="1"/>
  <cols>
    <col min="1" max="2" width="10.7109375" customWidth="1"/>
    <col min="3" max="3" width="125.85546875" customWidth="1"/>
    <col min="4" max="5" width="10.7109375" customWidth="1"/>
    <col min="6" max="6" width="50.7109375" customWidth="1"/>
    <col min="7" max="16384" width="9.140625" hidden="1"/>
  </cols>
  <sheetData>
    <row r="1" spans="1:6" s="25" customFormat="1" ht="50.1" customHeight="1">
      <c r="A1" s="710"/>
      <c r="B1" s="710"/>
      <c r="C1" s="61" t="s">
        <v>946</v>
      </c>
      <c r="D1" s="711" t="s">
        <v>785</v>
      </c>
      <c r="E1" s="711"/>
      <c r="F1" s="91">
        <f>'شناسنامه بازدید'!D3</f>
        <v>0</v>
      </c>
    </row>
    <row r="2" spans="1:6" s="25" customFormat="1" ht="50.1" customHeight="1">
      <c r="A2" s="710"/>
      <c r="B2" s="710"/>
      <c r="C2" s="63" t="str">
        <f>"نام ارزیاب / ارزیابان:       "&amp;'شناسنامه بازدید'!C30</f>
        <v xml:space="preserve">نام ارزیاب / ارزیابان:       </v>
      </c>
      <c r="D2" s="711" t="s">
        <v>357</v>
      </c>
      <c r="E2" s="711"/>
      <c r="F2" s="91">
        <f>'شناسنامه بازدید'!B3</f>
        <v>0</v>
      </c>
    </row>
    <row r="3" spans="1:6" s="27" customFormat="1" ht="50.1" customHeight="1">
      <c r="A3" s="64" t="s">
        <v>0</v>
      </c>
      <c r="B3" s="64" t="s">
        <v>1</v>
      </c>
      <c r="C3" s="64" t="s">
        <v>2</v>
      </c>
      <c r="D3" s="65" t="s">
        <v>934</v>
      </c>
      <c r="E3" s="91" t="s">
        <v>3</v>
      </c>
      <c r="F3" s="66" t="s">
        <v>786</v>
      </c>
    </row>
    <row r="4" spans="1:6" ht="25.5" customHeight="1">
      <c r="A4" s="1037" t="str">
        <f>[1]مرکز!B3</f>
        <v>برنامه کاهش پرداختی بیماران</v>
      </c>
      <c r="B4" s="98">
        <f>[2]مرکز!A3</f>
        <v>1</v>
      </c>
      <c r="C4" s="99" t="str">
        <f>[2]مرکز!B3</f>
        <v>آیا در بررسی پرونده ها فرانشیز سهم بیمار صحیح است ؟</v>
      </c>
      <c r="D4" s="105">
        <v>10</v>
      </c>
      <c r="E4" s="190"/>
      <c r="F4" s="917"/>
    </row>
    <row r="5" spans="1:6" ht="25.5">
      <c r="A5" s="1038"/>
      <c r="B5" s="98">
        <v>2</v>
      </c>
      <c r="C5" s="99" t="s">
        <v>2780</v>
      </c>
      <c r="D5" s="105">
        <v>5</v>
      </c>
      <c r="E5" s="190"/>
      <c r="F5" s="1039"/>
    </row>
    <row r="6" spans="1:6" ht="25.5">
      <c r="A6" s="1038"/>
      <c r="B6" s="98">
        <v>3</v>
      </c>
      <c r="C6" s="99" t="str">
        <f>[2]مرکز!B5</f>
        <v>آیا تعرفه ها در صورتحسابها بصورت صحیح درج و محاسبه شده است؟</v>
      </c>
      <c r="D6" s="105">
        <v>10</v>
      </c>
      <c r="E6" s="190"/>
      <c r="F6" s="1039"/>
    </row>
    <row r="7" spans="1:6" ht="25.5">
      <c r="A7" s="1038"/>
      <c r="B7" s="98">
        <v>4</v>
      </c>
      <c r="C7" s="99" t="s">
        <v>2781</v>
      </c>
      <c r="D7" s="105">
        <v>4</v>
      </c>
      <c r="E7" s="190"/>
      <c r="F7" s="1039"/>
    </row>
    <row r="8" spans="1:6" ht="27" customHeight="1">
      <c r="A8" s="1038"/>
      <c r="B8" s="98">
        <v>5</v>
      </c>
      <c r="C8" s="99" t="str">
        <f>[2]مرکز!B7</f>
        <v>آیا هزینه های اضافی از بیماران اخذ میشود؟( هزینه تشکیل پرونده ،هزینه لباس و...)</v>
      </c>
      <c r="D8" s="105">
        <v>4</v>
      </c>
      <c r="E8" s="190"/>
      <c r="F8" s="917"/>
    </row>
    <row r="9" spans="1:6" ht="27" customHeight="1">
      <c r="A9" s="1038"/>
      <c r="B9" s="98">
        <v>6</v>
      </c>
      <c r="C9" s="99" t="s">
        <v>2782</v>
      </c>
      <c r="D9" s="71">
        <v>5</v>
      </c>
      <c r="E9" s="103"/>
      <c r="F9" s="1039"/>
    </row>
    <row r="10" spans="1:6" ht="27" customHeight="1">
      <c r="A10" s="1038"/>
      <c r="B10" s="98">
        <v>7</v>
      </c>
      <c r="C10" s="99" t="str">
        <f>[2]مرکز!B9</f>
        <v>عدم درج اقلام شامل 6 درصد هتلینگ و 40 درصد حق فنی اتاق عمل در صورتحساب بیماران</v>
      </c>
      <c r="D10" s="71">
        <v>10</v>
      </c>
      <c r="E10" s="103"/>
      <c r="F10" s="1039"/>
    </row>
    <row r="11" spans="1:6" ht="27" customHeight="1">
      <c r="A11" s="1038"/>
      <c r="B11" s="98">
        <v>8</v>
      </c>
      <c r="C11" s="99" t="s">
        <v>2783</v>
      </c>
      <c r="D11" s="71">
        <v>5</v>
      </c>
      <c r="E11" s="103"/>
      <c r="F11" s="1039"/>
    </row>
    <row r="12" spans="1:6" ht="27" customHeight="1">
      <c r="A12" s="1038"/>
      <c r="B12" s="98">
        <v>9</v>
      </c>
      <c r="C12" s="99" t="str">
        <f>[2]مرکز!B11</f>
        <v>آیا در صورتحساب بیماران حق العمل و حق الزحمه های پزشکان درج می شود؟</v>
      </c>
      <c r="D12" s="71">
        <v>4</v>
      </c>
      <c r="E12" s="103"/>
      <c r="F12" s="1039"/>
    </row>
    <row r="13" spans="1:6" ht="27" customHeight="1">
      <c r="A13" s="1038"/>
      <c r="B13" s="98">
        <v>10</v>
      </c>
      <c r="C13" s="99" t="str">
        <f>[2]مرکز!B12</f>
        <v xml:space="preserve"> آیا بیماران جهت تهیه دارو  و ملزومات مصرفی پزشکی به خارج از بیمارستان ارجاع داده میشوند؟</v>
      </c>
      <c r="D13" s="71">
        <v>5</v>
      </c>
      <c r="E13" s="103"/>
      <c r="F13" s="1039"/>
    </row>
    <row r="14" spans="1:6" ht="27" customHeight="1">
      <c r="A14" s="1038"/>
      <c r="B14" s="98">
        <v>11</v>
      </c>
      <c r="C14" s="99" t="str">
        <f>[2]مرکز!B13</f>
        <v xml:space="preserve"> آیا بیماران جهت انجام آزمایشات و خدمات پاراکلینیکی به خارج بیمارستان ارجاع داده میشوند؟</v>
      </c>
      <c r="D14" s="71">
        <v>4</v>
      </c>
      <c r="E14" s="103"/>
      <c r="F14" s="1039"/>
    </row>
    <row r="15" spans="1:6" ht="27" customHeight="1">
      <c r="A15" s="1038"/>
      <c r="B15" s="98">
        <v>12</v>
      </c>
      <c r="C15" s="99" t="s">
        <v>2784</v>
      </c>
      <c r="D15" s="71">
        <v>10</v>
      </c>
      <c r="E15" s="103"/>
      <c r="F15" s="1039"/>
    </row>
    <row r="16" spans="1:6" ht="27" customHeight="1">
      <c r="A16" s="1038"/>
      <c r="B16" s="98">
        <v>13</v>
      </c>
      <c r="C16" s="99" t="s">
        <v>2785</v>
      </c>
      <c r="D16" s="71">
        <v>5</v>
      </c>
      <c r="E16" s="103"/>
      <c r="F16" s="1039"/>
    </row>
    <row r="17" spans="1:6" ht="42">
      <c r="A17" s="1038"/>
      <c r="B17" s="98">
        <v>14</v>
      </c>
      <c r="C17" s="99" t="s">
        <v>2786</v>
      </c>
      <c r="D17" s="71">
        <v>10</v>
      </c>
      <c r="E17" s="103"/>
      <c r="F17" s="1039"/>
    </row>
    <row r="18" spans="1:6" ht="42">
      <c r="A18" s="1038"/>
      <c r="B18" s="98">
        <v>15</v>
      </c>
      <c r="C18" s="437" t="s">
        <v>2787</v>
      </c>
      <c r="D18" s="71">
        <v>5</v>
      </c>
      <c r="E18" s="103"/>
      <c r="F18" s="1039"/>
    </row>
    <row r="19" spans="1:6" ht="25.5">
      <c r="A19" s="1038"/>
      <c r="B19" s="98">
        <v>16</v>
      </c>
      <c r="C19" s="10" t="s">
        <v>2788</v>
      </c>
      <c r="D19" s="71">
        <v>4</v>
      </c>
      <c r="E19" s="103"/>
      <c r="F19" s="1039"/>
    </row>
    <row r="20" spans="1:6" ht="25.5" customHeight="1">
      <c r="A20" s="1035" t="s">
        <v>4</v>
      </c>
      <c r="B20" s="1035"/>
      <c r="C20" s="93" t="s">
        <v>5</v>
      </c>
      <c r="D20" s="51">
        <f>SUM(D4:D19)</f>
        <v>100</v>
      </c>
      <c r="E20" s="1036" t="s">
        <v>6</v>
      </c>
      <c r="F20" s="706">
        <f>D21/D20*100</f>
        <v>0</v>
      </c>
    </row>
    <row r="21" spans="1:6" ht="25.5" customHeight="1">
      <c r="A21" s="1035"/>
      <c r="B21" s="1035"/>
      <c r="C21" s="93" t="s">
        <v>7</v>
      </c>
      <c r="D21" s="51">
        <f>SUM(E4:E19)</f>
        <v>0</v>
      </c>
      <c r="E21" s="1036"/>
      <c r="F21" s="707"/>
    </row>
    <row r="22" spans="1:6" ht="61.5" customHeight="1">
      <c r="A22" s="809" t="s">
        <v>9</v>
      </c>
      <c r="B22" s="809"/>
      <c r="C22" s="809"/>
      <c r="D22" s="809"/>
      <c r="E22" s="809"/>
      <c r="F22" s="809"/>
    </row>
    <row r="23" spans="1:6" hidden="1"/>
    <row r="24" spans="1:6" hidden="1"/>
    <row r="25" spans="1:6" hidden="1"/>
    <row r="26" spans="1:6" hidden="1"/>
    <row r="27" spans="1:6" hidden="1"/>
    <row r="28" spans="1:6" hidden="1"/>
    <row r="29" spans="1:6" hidden="1"/>
    <row r="30" spans="1:6" ht="25.5" hidden="1" customHeight="1"/>
    <row r="31" spans="1:6" ht="25.5" hidden="1" customHeight="1"/>
    <row r="32" spans="1:6" ht="25.5" hidden="1" customHeight="1"/>
    <row r="33" spans="1:6" ht="25.5" hidden="1" customHeight="1"/>
    <row r="34" spans="1:6" ht="25.5" hidden="1" customHeight="1"/>
    <row r="35" spans="1:6" ht="25.5" hidden="1" customHeight="1"/>
    <row r="36" spans="1:6" s="1" customFormat="1" ht="25.5" hidden="1" customHeight="1">
      <c r="A36"/>
      <c r="B36"/>
      <c r="C36"/>
      <c r="D36"/>
      <c r="E36"/>
      <c r="F36"/>
    </row>
    <row r="37" spans="1:6" s="1" customFormat="1" ht="25.5" hidden="1" customHeight="1">
      <c r="A37"/>
      <c r="B37"/>
      <c r="C37"/>
      <c r="D37"/>
      <c r="E37"/>
      <c r="F37"/>
    </row>
    <row r="38" spans="1:6" ht="300" hidden="1" customHeight="1"/>
    <row r="39" spans="1:6" ht="15" hidden="1" customHeight="1"/>
    <row r="40" spans="1:6" ht="15" hidden="1" customHeight="1"/>
    <row r="41" spans="1:6" ht="15" hidden="1" customHeight="1"/>
    <row r="42" spans="1:6" hidden="1"/>
    <row r="43" spans="1:6" hidden="1"/>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row r="64"/>
    <row r="65"/>
    <row r="66"/>
    <row r="67"/>
    <row r="68"/>
    <row r="69"/>
    <row r="70"/>
    <row r="71"/>
    <row r="72"/>
    <row r="73"/>
    <row r="74"/>
    <row r="75"/>
    <row r="76"/>
    <row r="77"/>
    <row r="78"/>
    <row r="79"/>
    <row r="80"/>
    <row r="81"/>
    <row r="82"/>
  </sheetData>
  <sheetProtection formatRows="0" selectLockedCells="1"/>
  <mergeCells count="10">
    <mergeCell ref="A22:F22"/>
    <mergeCell ref="A20:B21"/>
    <mergeCell ref="E20:E21"/>
    <mergeCell ref="A1:B2"/>
    <mergeCell ref="D1:E1"/>
    <mergeCell ref="D2:E2"/>
    <mergeCell ref="A4:A19"/>
    <mergeCell ref="F4:F7"/>
    <mergeCell ref="F8:F19"/>
    <mergeCell ref="F20:F21"/>
  </mergeCells>
  <pageMargins left="0.7" right="0.7" top="0.75" bottom="0.75" header="0.3" footer="0.3"/>
  <pageSetup scale="41" orientation="portrait" verticalDpi="4294967295"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rightToLeft="1" zoomScale="106" zoomScaleNormal="106" workbookViewId="0">
      <selection sqref="A1:B2"/>
    </sheetView>
  </sheetViews>
  <sheetFormatPr defaultRowHeight="15"/>
  <cols>
    <col min="1" max="1" width="15.7109375" style="280" customWidth="1"/>
    <col min="2" max="2" width="21.5703125" customWidth="1"/>
    <col min="3" max="3" width="105.7109375" customWidth="1"/>
    <col min="4" max="4" width="11.28515625" customWidth="1"/>
    <col min="5" max="5" width="11.85546875" style="183" customWidth="1"/>
    <col min="6" max="6" width="42.28515625" customWidth="1"/>
  </cols>
  <sheetData>
    <row r="1" spans="1:6" ht="66.75" customHeight="1">
      <c r="A1" s="1042"/>
      <c r="B1" s="1043"/>
      <c r="C1" s="483" t="s">
        <v>2089</v>
      </c>
      <c r="D1" s="730" t="s">
        <v>785</v>
      </c>
      <c r="E1" s="730"/>
      <c r="F1" s="484">
        <f>'شناسنامه بازدید'!D3</f>
        <v>0</v>
      </c>
    </row>
    <row r="2" spans="1:6" ht="39.75" customHeight="1">
      <c r="A2" s="855"/>
      <c r="B2" s="856"/>
      <c r="C2" s="619" t="str">
        <f>"نام ارزیاب / ارزیابان:       "&amp;'شناسنامه بازدید'!C31</f>
        <v xml:space="preserve">نام ارزیاب / ارزیابان:       </v>
      </c>
      <c r="D2" s="1040" t="s">
        <v>357</v>
      </c>
      <c r="E2" s="1040"/>
      <c r="F2" s="512">
        <f>'شناسنامه بازدید'!B3</f>
        <v>0</v>
      </c>
    </row>
    <row r="3" spans="1:6" ht="31.5" customHeight="1">
      <c r="A3" s="455" t="s">
        <v>2091</v>
      </c>
      <c r="B3" s="486" t="s">
        <v>2092</v>
      </c>
      <c r="C3" s="486" t="s">
        <v>2093</v>
      </c>
      <c r="D3" s="513" t="s">
        <v>2094</v>
      </c>
      <c r="E3" s="486" t="s">
        <v>3</v>
      </c>
      <c r="F3" s="514" t="s">
        <v>2095</v>
      </c>
    </row>
    <row r="4" spans="1:6" ht="93.75" customHeight="1">
      <c r="A4" s="1041" t="s">
        <v>2096</v>
      </c>
      <c r="B4" s="279" t="s">
        <v>2090</v>
      </c>
      <c r="C4" s="279" t="s">
        <v>2097</v>
      </c>
      <c r="D4" s="456">
        <v>5</v>
      </c>
      <c r="E4" s="459"/>
      <c r="F4" s="458"/>
    </row>
    <row r="5" spans="1:6" ht="126">
      <c r="A5" s="1041"/>
      <c r="B5" s="279" t="s">
        <v>2098</v>
      </c>
      <c r="C5" s="279" t="s">
        <v>2099</v>
      </c>
      <c r="D5" s="456">
        <v>5</v>
      </c>
      <c r="E5" s="457"/>
      <c r="F5" s="458"/>
    </row>
    <row r="6" spans="1:6" ht="141.75">
      <c r="A6" s="1041" t="s">
        <v>2100</v>
      </c>
      <c r="B6" s="279" t="s">
        <v>2101</v>
      </c>
      <c r="C6" s="279" t="s">
        <v>2102</v>
      </c>
      <c r="D6" s="515">
        <v>5</v>
      </c>
      <c r="E6" s="279"/>
      <c r="F6" s="516"/>
    </row>
    <row r="7" spans="1:6" ht="63">
      <c r="A7" s="1041"/>
      <c r="B7" s="279" t="s">
        <v>2103</v>
      </c>
      <c r="C7" s="279" t="s">
        <v>2104</v>
      </c>
      <c r="D7" s="515">
        <v>3</v>
      </c>
      <c r="E7" s="279"/>
      <c r="F7" s="516"/>
    </row>
    <row r="8" spans="1:6" ht="78.75">
      <c r="A8" s="1041"/>
      <c r="B8" s="279" t="s">
        <v>2105</v>
      </c>
      <c r="C8" s="279" t="s">
        <v>2106</v>
      </c>
      <c r="D8" s="515">
        <v>5</v>
      </c>
      <c r="E8" s="279"/>
      <c r="F8" s="516"/>
    </row>
    <row r="9" spans="1:6" ht="163.5" customHeight="1">
      <c r="A9" s="1041"/>
      <c r="B9" s="279" t="s">
        <v>2107</v>
      </c>
      <c r="C9" s="279" t="s">
        <v>2108</v>
      </c>
      <c r="D9" s="515">
        <v>5</v>
      </c>
      <c r="E9" s="279"/>
      <c r="F9" s="516"/>
    </row>
    <row r="10" spans="1:6" ht="141.75">
      <c r="A10" s="1041"/>
      <c r="B10" s="279" t="s">
        <v>2109</v>
      </c>
      <c r="C10" s="279" t="s">
        <v>2110</v>
      </c>
      <c r="D10" s="515">
        <v>3</v>
      </c>
      <c r="E10" s="279"/>
      <c r="F10" s="516"/>
    </row>
    <row r="11" spans="1:6" ht="185.25">
      <c r="A11" s="517" t="s">
        <v>2111</v>
      </c>
      <c r="B11" s="279" t="s">
        <v>2112</v>
      </c>
      <c r="C11" s="518" t="s">
        <v>2113</v>
      </c>
      <c r="D11" s="515">
        <v>5</v>
      </c>
      <c r="E11" s="279"/>
      <c r="F11" s="516"/>
    </row>
    <row r="12" spans="1:6" ht="226.5" customHeight="1">
      <c r="A12" s="517" t="s">
        <v>2114</v>
      </c>
      <c r="B12" s="279" t="s">
        <v>2115</v>
      </c>
      <c r="C12" s="518" t="s">
        <v>2116</v>
      </c>
      <c r="D12" s="515">
        <v>5</v>
      </c>
      <c r="E12" s="279"/>
      <c r="F12" s="516"/>
    </row>
    <row r="13" spans="1:6" ht="120" customHeight="1">
      <c r="A13" s="517" t="s">
        <v>2117</v>
      </c>
      <c r="B13" s="279" t="s">
        <v>2118</v>
      </c>
      <c r="C13" s="518" t="s">
        <v>2119</v>
      </c>
      <c r="D13" s="515">
        <v>5</v>
      </c>
      <c r="E13" s="279"/>
      <c r="F13" s="516"/>
    </row>
    <row r="14" spans="1:6" ht="409.5" customHeight="1">
      <c r="A14" s="517" t="s">
        <v>2120</v>
      </c>
      <c r="B14" s="279" t="s">
        <v>2121</v>
      </c>
      <c r="C14" s="518" t="s">
        <v>2122</v>
      </c>
      <c r="D14" s="515">
        <v>10</v>
      </c>
      <c r="E14" s="279"/>
      <c r="F14" s="516"/>
    </row>
    <row r="15" spans="1:6" ht="297" customHeight="1">
      <c r="A15" s="517" t="s">
        <v>2123</v>
      </c>
      <c r="B15" s="279" t="s">
        <v>2124</v>
      </c>
      <c r="C15" s="279" t="s">
        <v>2125</v>
      </c>
      <c r="D15" s="456">
        <v>10</v>
      </c>
      <c r="E15" s="459"/>
      <c r="F15" s="458"/>
    </row>
    <row r="16" spans="1:6" ht="25.5" customHeight="1">
      <c r="A16" s="1044"/>
      <c r="B16" s="1035"/>
      <c r="C16" s="1035"/>
      <c r="D16" s="228">
        <f>SUM(D4:D15)</f>
        <v>66</v>
      </c>
      <c r="E16" s="229">
        <f>SUM(E4:E15)</f>
        <v>0</v>
      </c>
      <c r="F16" s="519">
        <f>E16/D16*100</f>
        <v>0</v>
      </c>
    </row>
    <row r="17" spans="1:6" ht="25.5" customHeight="1">
      <c r="A17" s="1044"/>
      <c r="B17" s="1035"/>
      <c r="C17" s="1035" t="s">
        <v>7</v>
      </c>
      <c r="D17" s="481"/>
      <c r="E17" s="723" t="s">
        <v>6</v>
      </c>
      <c r="F17" s="725">
        <f>E16*100/D16</f>
        <v>0</v>
      </c>
    </row>
    <row r="18" spans="1:6" ht="25.5" customHeight="1" thickBot="1">
      <c r="A18" s="1045"/>
      <c r="B18" s="1046"/>
      <c r="C18" s="1046"/>
      <c r="D18" s="482"/>
      <c r="E18" s="724"/>
      <c r="F18" s="726"/>
    </row>
    <row r="19" spans="1:6" ht="25.5" customHeight="1"/>
    <row r="21" spans="1:6" ht="25.5" customHeight="1"/>
    <row r="22" spans="1:6" ht="25.5" customHeight="1"/>
    <row r="28" spans="1:6" ht="25.5" customHeight="1"/>
    <row r="33" ht="32.25" customHeight="1"/>
    <row r="34" ht="25.5" customHeight="1"/>
    <row r="39" ht="25.5" customHeight="1"/>
    <row r="45" ht="25.5" customHeight="1"/>
    <row r="53" ht="32.25" customHeight="1"/>
    <row r="54" ht="25.5" customHeight="1"/>
    <row r="62" ht="25.5" customHeight="1"/>
    <row r="68" ht="25.5" customHeight="1"/>
    <row r="71" ht="25.5" customHeight="1"/>
    <row r="77" ht="25.5" customHeight="1"/>
    <row r="87" ht="25.5" customHeight="1"/>
    <row r="94" ht="25.5" customHeight="1"/>
    <row r="99" ht="25.5" customHeight="1"/>
    <row r="105" ht="25.5" customHeight="1"/>
    <row r="108" ht="25.5" customHeight="1"/>
    <row r="112" ht="28.5" customHeight="1"/>
    <row r="113" ht="28.5" customHeight="1"/>
  </sheetData>
  <mergeCells count="10">
    <mergeCell ref="E17:E18"/>
    <mergeCell ref="F17:F18"/>
    <mergeCell ref="A16:C16"/>
    <mergeCell ref="A17:B18"/>
    <mergeCell ref="C17:C18"/>
    <mergeCell ref="D1:E1"/>
    <mergeCell ref="D2:E2"/>
    <mergeCell ref="A4:A5"/>
    <mergeCell ref="A6:A10"/>
    <mergeCell ref="A1:B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rightToLeft="1" workbookViewId="0">
      <selection sqref="A1:B2"/>
    </sheetView>
  </sheetViews>
  <sheetFormatPr defaultRowHeight="15"/>
  <cols>
    <col min="1" max="1" width="24.5703125" customWidth="1"/>
    <col min="2" max="2" width="9" customWidth="1"/>
    <col min="3" max="3" width="117.28515625" customWidth="1"/>
    <col min="5" max="5" width="11.85546875" customWidth="1"/>
    <col min="6" max="6" width="32.28515625" customWidth="1"/>
  </cols>
  <sheetData>
    <row r="1" spans="1:6" ht="60.75" customHeight="1">
      <c r="A1" s="1042"/>
      <c r="B1" s="1043"/>
      <c r="C1" s="483" t="s">
        <v>2089</v>
      </c>
      <c r="D1" s="737" t="s">
        <v>785</v>
      </c>
      <c r="E1" s="739"/>
      <c r="F1" s="484">
        <f>'شناسنامه بازدید'!D3</f>
        <v>0</v>
      </c>
    </row>
    <row r="2" spans="1:6" ht="36" customHeight="1">
      <c r="A2" s="855"/>
      <c r="B2" s="856"/>
      <c r="C2" s="511" t="str">
        <f>"نام ارزیاب / ارزیابان:       "&amp;'شناسنامه بازدید'!C32</f>
        <v xml:space="preserve">نام ارزیاب / ارزیابان:       </v>
      </c>
      <c r="D2" s="740" t="s">
        <v>357</v>
      </c>
      <c r="E2" s="742"/>
      <c r="F2" s="485">
        <f>'شناسنامه بازدید'!B3</f>
        <v>0</v>
      </c>
    </row>
    <row r="3" spans="1:6" ht="41.25" customHeight="1">
      <c r="A3" s="500" t="s">
        <v>2091</v>
      </c>
      <c r="B3" s="508" t="s">
        <v>2286</v>
      </c>
      <c r="C3" s="499" t="s">
        <v>2092</v>
      </c>
      <c r="D3" s="501" t="s">
        <v>2829</v>
      </c>
      <c r="E3" s="501" t="s">
        <v>2830</v>
      </c>
      <c r="F3" s="501" t="s">
        <v>2095</v>
      </c>
    </row>
    <row r="4" spans="1:6" ht="39.950000000000003" customHeight="1">
      <c r="A4" s="1057" t="s">
        <v>2831</v>
      </c>
      <c r="B4" s="509">
        <v>1</v>
      </c>
      <c r="C4" s="448" t="s">
        <v>2832</v>
      </c>
      <c r="D4" s="449">
        <v>3</v>
      </c>
      <c r="E4" s="450"/>
      <c r="F4" s="451"/>
    </row>
    <row r="5" spans="1:6" ht="39.950000000000003" customHeight="1">
      <c r="A5" s="1057"/>
      <c r="B5" s="509">
        <v>2</v>
      </c>
      <c r="C5" s="448" t="s">
        <v>2833</v>
      </c>
      <c r="D5" s="449">
        <v>3</v>
      </c>
      <c r="E5" s="450"/>
      <c r="F5" s="451"/>
    </row>
    <row r="6" spans="1:6" ht="39.950000000000003" customHeight="1">
      <c r="A6" s="1057"/>
      <c r="B6" s="509">
        <v>3</v>
      </c>
      <c r="C6" s="448" t="s">
        <v>2834</v>
      </c>
      <c r="D6" s="449">
        <v>3</v>
      </c>
      <c r="E6" s="450"/>
      <c r="F6" s="451"/>
    </row>
    <row r="7" spans="1:6" ht="39.950000000000003" customHeight="1">
      <c r="A7" s="1057" t="s">
        <v>2835</v>
      </c>
      <c r="B7" s="509">
        <v>4</v>
      </c>
      <c r="C7" s="448" t="s">
        <v>2836</v>
      </c>
      <c r="D7" s="449">
        <v>2</v>
      </c>
      <c r="E7" s="450"/>
      <c r="F7" s="451"/>
    </row>
    <row r="8" spans="1:6" ht="39.950000000000003" customHeight="1">
      <c r="A8" s="1057"/>
      <c r="B8" s="509">
        <v>5</v>
      </c>
      <c r="C8" s="448" t="s">
        <v>2837</v>
      </c>
      <c r="D8" s="449">
        <v>2</v>
      </c>
      <c r="E8" s="450"/>
      <c r="F8" s="451"/>
    </row>
    <row r="9" spans="1:6" ht="39.950000000000003" customHeight="1">
      <c r="A9" s="1057"/>
      <c r="B9" s="509">
        <v>6</v>
      </c>
      <c r="C9" s="448" t="s">
        <v>2838</v>
      </c>
      <c r="D9" s="449">
        <v>2</v>
      </c>
      <c r="E9" s="450"/>
      <c r="F9" s="451"/>
    </row>
    <row r="10" spans="1:6" ht="39.950000000000003" customHeight="1">
      <c r="A10" s="1057"/>
      <c r="B10" s="509">
        <v>7</v>
      </c>
      <c r="C10" s="448" t="s">
        <v>2839</v>
      </c>
      <c r="D10" s="449">
        <v>2</v>
      </c>
      <c r="E10" s="450"/>
      <c r="F10" s="451"/>
    </row>
    <row r="11" spans="1:6" ht="39.950000000000003" customHeight="1">
      <c r="A11" s="1057"/>
      <c r="B11" s="509">
        <v>8</v>
      </c>
      <c r="C11" s="448" t="s">
        <v>2840</v>
      </c>
      <c r="D11" s="449">
        <v>2</v>
      </c>
      <c r="E11" s="450"/>
      <c r="F11" s="451"/>
    </row>
    <row r="12" spans="1:6" ht="39.950000000000003" customHeight="1">
      <c r="A12" s="1057"/>
      <c r="B12" s="509">
        <v>9</v>
      </c>
      <c r="C12" s="448" t="s">
        <v>2841</v>
      </c>
      <c r="D12" s="449">
        <v>3</v>
      </c>
      <c r="E12" s="450"/>
      <c r="F12" s="451"/>
    </row>
    <row r="13" spans="1:6" ht="39.950000000000003" customHeight="1">
      <c r="A13" s="1057"/>
      <c r="B13" s="509">
        <v>10</v>
      </c>
      <c r="C13" s="448" t="s">
        <v>2842</v>
      </c>
      <c r="D13" s="449">
        <v>3</v>
      </c>
      <c r="E13" s="450"/>
      <c r="F13" s="451"/>
    </row>
    <row r="14" spans="1:6" ht="39.950000000000003" customHeight="1">
      <c r="A14" s="1057"/>
      <c r="B14" s="509">
        <v>11</v>
      </c>
      <c r="C14" s="448" t="s">
        <v>2843</v>
      </c>
      <c r="D14" s="449">
        <v>3</v>
      </c>
      <c r="E14" s="450"/>
      <c r="F14" s="451"/>
    </row>
    <row r="15" spans="1:6" ht="39.950000000000003" customHeight="1">
      <c r="A15" s="1057"/>
      <c r="B15" s="509">
        <v>12</v>
      </c>
      <c r="C15" s="448" t="s">
        <v>2844</v>
      </c>
      <c r="D15" s="449">
        <v>3</v>
      </c>
      <c r="E15" s="450"/>
      <c r="F15" s="451"/>
    </row>
    <row r="16" spans="1:6" ht="39.950000000000003" customHeight="1">
      <c r="A16" s="1057"/>
      <c r="B16" s="509">
        <v>13</v>
      </c>
      <c r="C16" s="448" t="s">
        <v>2845</v>
      </c>
      <c r="D16" s="449">
        <v>3</v>
      </c>
      <c r="E16" s="450"/>
      <c r="F16" s="451"/>
    </row>
    <row r="17" spans="1:6" ht="39.950000000000003" customHeight="1">
      <c r="A17" s="1058" t="s">
        <v>2846</v>
      </c>
      <c r="B17" s="509">
        <v>14</v>
      </c>
      <c r="C17" s="448" t="s">
        <v>2847</v>
      </c>
      <c r="D17" s="449">
        <v>5</v>
      </c>
      <c r="E17" s="450"/>
      <c r="F17" s="451"/>
    </row>
    <row r="18" spans="1:6" ht="66" customHeight="1">
      <c r="A18" s="1058"/>
      <c r="B18" s="509">
        <v>15</v>
      </c>
      <c r="C18" s="448" t="s">
        <v>2848</v>
      </c>
      <c r="D18" s="449">
        <v>5</v>
      </c>
      <c r="E18" s="450"/>
      <c r="F18" s="451"/>
    </row>
    <row r="19" spans="1:6" ht="39.950000000000003" customHeight="1">
      <c r="A19" s="1058"/>
      <c r="B19" s="509">
        <v>16</v>
      </c>
      <c r="C19" s="452" t="s">
        <v>2849</v>
      </c>
      <c r="D19" s="449">
        <v>3</v>
      </c>
      <c r="E19" s="450"/>
      <c r="F19" s="451"/>
    </row>
    <row r="20" spans="1:6" ht="39.950000000000003" customHeight="1">
      <c r="A20" s="1058"/>
      <c r="B20" s="509">
        <v>17</v>
      </c>
      <c r="C20" s="448" t="s">
        <v>2850</v>
      </c>
      <c r="D20" s="449">
        <v>2</v>
      </c>
      <c r="E20" s="450"/>
      <c r="F20" s="451"/>
    </row>
    <row r="21" spans="1:6" ht="39.950000000000003" customHeight="1">
      <c r="A21" s="1058"/>
      <c r="B21" s="509">
        <v>18</v>
      </c>
      <c r="C21" s="448" t="s">
        <v>2851</v>
      </c>
      <c r="D21" s="449">
        <v>2</v>
      </c>
      <c r="E21" s="450"/>
      <c r="F21" s="451"/>
    </row>
    <row r="22" spans="1:6" ht="39.950000000000003" customHeight="1">
      <c r="A22" s="1058"/>
      <c r="B22" s="509">
        <v>19</v>
      </c>
      <c r="C22" s="448" t="s">
        <v>2852</v>
      </c>
      <c r="D22" s="449">
        <v>3</v>
      </c>
      <c r="E22" s="450"/>
      <c r="F22" s="451"/>
    </row>
    <row r="23" spans="1:6" ht="39.950000000000003" customHeight="1">
      <c r="A23" s="1058"/>
      <c r="B23" s="509">
        <v>20</v>
      </c>
      <c r="C23" s="448" t="s">
        <v>2853</v>
      </c>
      <c r="D23" s="449">
        <v>2</v>
      </c>
      <c r="E23" s="450"/>
      <c r="F23" s="451"/>
    </row>
    <row r="24" spans="1:6" ht="39.950000000000003" customHeight="1">
      <c r="A24" s="1058"/>
      <c r="B24" s="509">
        <v>21</v>
      </c>
      <c r="C24" s="452" t="s">
        <v>2854</v>
      </c>
      <c r="D24" s="449">
        <v>2</v>
      </c>
      <c r="E24" s="450"/>
      <c r="F24" s="451"/>
    </row>
    <row r="25" spans="1:6" ht="39.950000000000003" customHeight="1">
      <c r="A25" s="1058"/>
      <c r="B25" s="509">
        <v>22</v>
      </c>
      <c r="C25" s="3" t="s">
        <v>2855</v>
      </c>
      <c r="D25" s="449">
        <v>2</v>
      </c>
      <c r="E25" s="450"/>
      <c r="F25" s="451"/>
    </row>
    <row r="26" spans="1:6" ht="39.950000000000003" customHeight="1">
      <c r="A26" s="1058"/>
      <c r="B26" s="509">
        <v>23</v>
      </c>
      <c r="C26" s="452" t="s">
        <v>2856</v>
      </c>
      <c r="D26" s="449">
        <v>2</v>
      </c>
      <c r="E26" s="450"/>
      <c r="F26" s="451"/>
    </row>
    <row r="27" spans="1:6" ht="39.950000000000003" customHeight="1">
      <c r="A27" s="1058"/>
      <c r="B27" s="509">
        <v>24</v>
      </c>
      <c r="C27" s="452" t="s">
        <v>2857</v>
      </c>
      <c r="D27" s="449">
        <v>2</v>
      </c>
      <c r="E27" s="450"/>
      <c r="F27" s="451"/>
    </row>
    <row r="28" spans="1:6" ht="39.950000000000003" customHeight="1">
      <c r="A28" s="1058"/>
      <c r="B28" s="509">
        <v>25</v>
      </c>
      <c r="C28" s="452" t="s">
        <v>2858</v>
      </c>
      <c r="D28" s="449">
        <v>2</v>
      </c>
      <c r="E28" s="450"/>
      <c r="F28" s="451"/>
    </row>
    <row r="29" spans="1:6" ht="39.950000000000003" customHeight="1">
      <c r="A29" s="1058"/>
      <c r="B29" s="509">
        <v>26</v>
      </c>
      <c r="C29" s="452" t="s">
        <v>2859</v>
      </c>
      <c r="D29" s="449">
        <v>2</v>
      </c>
      <c r="E29" s="450"/>
      <c r="F29" s="451"/>
    </row>
    <row r="30" spans="1:6" ht="39.950000000000003" customHeight="1">
      <c r="A30" s="1058"/>
      <c r="B30" s="509">
        <v>27</v>
      </c>
      <c r="C30" s="452" t="s">
        <v>2860</v>
      </c>
      <c r="D30" s="449">
        <v>1</v>
      </c>
      <c r="E30" s="450"/>
      <c r="F30" s="451"/>
    </row>
    <row r="31" spans="1:6" ht="39.950000000000003" customHeight="1">
      <c r="A31" s="1058"/>
      <c r="B31" s="509">
        <v>28</v>
      </c>
      <c r="C31" s="452" t="s">
        <v>2861</v>
      </c>
      <c r="D31" s="449">
        <v>2</v>
      </c>
      <c r="E31" s="450"/>
      <c r="F31" s="451"/>
    </row>
    <row r="32" spans="1:6" ht="39.950000000000003" customHeight="1">
      <c r="A32" s="1058"/>
      <c r="B32" s="509">
        <v>29</v>
      </c>
      <c r="C32" s="452" t="s">
        <v>2862</v>
      </c>
      <c r="D32" s="449">
        <v>1</v>
      </c>
      <c r="E32" s="450"/>
      <c r="F32" s="451"/>
    </row>
    <row r="33" spans="1:6" ht="39.950000000000003" customHeight="1">
      <c r="A33" s="1058" t="s">
        <v>2863</v>
      </c>
      <c r="B33" s="509">
        <v>30</v>
      </c>
      <c r="C33" s="452" t="s">
        <v>2864</v>
      </c>
      <c r="D33" s="449">
        <v>3</v>
      </c>
      <c r="E33" s="450"/>
      <c r="F33" s="451"/>
    </row>
    <row r="34" spans="1:6" ht="39.950000000000003" customHeight="1">
      <c r="A34" s="1058"/>
      <c r="B34" s="509">
        <v>31</v>
      </c>
      <c r="C34" s="452" t="s">
        <v>2865</v>
      </c>
      <c r="D34" s="449">
        <v>4</v>
      </c>
      <c r="E34" s="450"/>
      <c r="F34" s="451"/>
    </row>
    <row r="35" spans="1:6" ht="39.950000000000003" customHeight="1">
      <c r="A35" s="1058"/>
      <c r="B35" s="509">
        <v>32</v>
      </c>
      <c r="C35" s="452" t="s">
        <v>2866</v>
      </c>
      <c r="D35" s="449">
        <v>2</v>
      </c>
      <c r="E35" s="450"/>
      <c r="F35" s="451"/>
    </row>
    <row r="36" spans="1:6" ht="39.950000000000003" customHeight="1">
      <c r="A36" s="1058"/>
      <c r="B36" s="509">
        <v>33</v>
      </c>
      <c r="C36" s="452" t="s">
        <v>2867</v>
      </c>
      <c r="D36" s="449">
        <v>3</v>
      </c>
      <c r="E36" s="450"/>
      <c r="F36" s="451"/>
    </row>
    <row r="37" spans="1:6" ht="39.950000000000003" customHeight="1">
      <c r="A37" s="1058"/>
      <c r="B37" s="509">
        <v>34</v>
      </c>
      <c r="C37" s="452" t="s">
        <v>2868</v>
      </c>
      <c r="D37" s="449">
        <v>3</v>
      </c>
      <c r="E37" s="450"/>
      <c r="F37" s="451"/>
    </row>
    <row r="38" spans="1:6" ht="39.950000000000003" customHeight="1">
      <c r="A38" s="1058"/>
      <c r="B38" s="509">
        <v>35</v>
      </c>
      <c r="C38" s="452" t="s">
        <v>2869</v>
      </c>
      <c r="D38" s="449">
        <v>2</v>
      </c>
      <c r="E38" s="450"/>
      <c r="F38" s="451"/>
    </row>
    <row r="39" spans="1:6" ht="39.950000000000003" customHeight="1">
      <c r="A39" s="1058"/>
      <c r="B39" s="509">
        <v>36</v>
      </c>
      <c r="C39" s="452" t="s">
        <v>2870</v>
      </c>
      <c r="D39" s="449">
        <v>2</v>
      </c>
      <c r="E39" s="450"/>
      <c r="F39" s="451"/>
    </row>
    <row r="40" spans="1:6" ht="39.950000000000003" customHeight="1">
      <c r="A40" s="1058"/>
      <c r="B40" s="509">
        <v>37</v>
      </c>
      <c r="C40" s="452" t="s">
        <v>2871</v>
      </c>
      <c r="D40" s="449">
        <v>1</v>
      </c>
      <c r="E40" s="450"/>
      <c r="F40" s="451"/>
    </row>
    <row r="41" spans="1:6" ht="39.950000000000003" customHeight="1">
      <c r="A41" s="1058"/>
      <c r="B41" s="509">
        <v>38</v>
      </c>
      <c r="C41" s="452" t="s">
        <v>2872</v>
      </c>
      <c r="D41" s="449">
        <v>2</v>
      </c>
      <c r="E41" s="450"/>
      <c r="F41" s="451"/>
    </row>
    <row r="42" spans="1:6" ht="39.950000000000003" customHeight="1">
      <c r="A42" s="1058"/>
      <c r="B42" s="509">
        <v>39</v>
      </c>
      <c r="C42" s="452" t="s">
        <v>2873</v>
      </c>
      <c r="D42" s="449">
        <v>2</v>
      </c>
      <c r="E42" s="450"/>
      <c r="F42" s="451"/>
    </row>
    <row r="43" spans="1:6" ht="39.950000000000003" customHeight="1">
      <c r="A43" s="1058"/>
      <c r="B43" s="509">
        <v>40</v>
      </c>
      <c r="C43" s="448" t="s">
        <v>2874</v>
      </c>
      <c r="D43" s="449">
        <v>1</v>
      </c>
      <c r="E43" s="450"/>
      <c r="F43" s="451"/>
    </row>
    <row r="44" spans="1:6" ht="39.950000000000003" customHeight="1">
      <c r="A44" s="1058"/>
      <c r="B44" s="509">
        <v>41</v>
      </c>
      <c r="C44" s="452" t="s">
        <v>2875</v>
      </c>
      <c r="D44" s="449">
        <v>1</v>
      </c>
      <c r="E44" s="450"/>
      <c r="F44" s="451"/>
    </row>
    <row r="45" spans="1:6" ht="39.950000000000003" customHeight="1">
      <c r="A45" s="1058"/>
      <c r="B45" s="509">
        <v>42</v>
      </c>
      <c r="C45" s="448" t="s">
        <v>2876</v>
      </c>
      <c r="D45" s="449">
        <v>2</v>
      </c>
      <c r="E45" s="450"/>
      <c r="F45" s="451"/>
    </row>
    <row r="46" spans="1:6" ht="40.5" customHeight="1">
      <c r="A46" s="453"/>
      <c r="B46" s="510"/>
      <c r="C46" s="454" t="s">
        <v>3</v>
      </c>
      <c r="D46" s="446">
        <f>SUM(D4:D45)</f>
        <v>100</v>
      </c>
      <c r="E46" s="446">
        <f>SUM(E4:E45)</f>
        <v>0</v>
      </c>
      <c r="F46" s="447"/>
    </row>
    <row r="47" spans="1:6" ht="22.5">
      <c r="A47" s="1059" t="s">
        <v>2878</v>
      </c>
      <c r="B47" s="1060"/>
      <c r="C47" s="1061"/>
      <c r="D47" s="1061"/>
      <c r="E47" s="1061"/>
      <c r="F47" s="1062"/>
    </row>
    <row r="48" spans="1:6">
      <c r="A48" s="1047" t="s">
        <v>2877</v>
      </c>
      <c r="B48" s="1048"/>
      <c r="C48" s="1049"/>
      <c r="D48" s="1049"/>
      <c r="E48" s="1049"/>
      <c r="F48" s="1050"/>
    </row>
    <row r="49" spans="1:6">
      <c r="A49" s="1051"/>
      <c r="B49" s="1052"/>
      <c r="C49" s="1049"/>
      <c r="D49" s="1049"/>
      <c r="E49" s="1049"/>
      <c r="F49" s="1050"/>
    </row>
    <row r="50" spans="1:6">
      <c r="A50" s="1051"/>
      <c r="B50" s="1052"/>
      <c r="C50" s="1049"/>
      <c r="D50" s="1049"/>
      <c r="E50" s="1049"/>
      <c r="F50" s="1050"/>
    </row>
    <row r="51" spans="1:6">
      <c r="A51" s="1051"/>
      <c r="B51" s="1052"/>
      <c r="C51" s="1049"/>
      <c r="D51" s="1049"/>
      <c r="E51" s="1049"/>
      <c r="F51" s="1050"/>
    </row>
    <row r="52" spans="1:6" ht="14.25" customHeight="1">
      <c r="A52" s="1051"/>
      <c r="B52" s="1052"/>
      <c r="C52" s="1049"/>
      <c r="D52" s="1049"/>
      <c r="E52" s="1049"/>
      <c r="F52" s="1050"/>
    </row>
    <row r="53" spans="1:6" hidden="1">
      <c r="A53" s="1051"/>
      <c r="B53" s="1052"/>
      <c r="C53" s="1049"/>
      <c r="D53" s="1049"/>
      <c r="E53" s="1049"/>
      <c r="F53" s="1050"/>
    </row>
    <row r="54" spans="1:6" hidden="1">
      <c r="A54" s="1051"/>
      <c r="B54" s="1052"/>
      <c r="C54" s="1049"/>
      <c r="D54" s="1049"/>
      <c r="E54" s="1049"/>
      <c r="F54" s="1050"/>
    </row>
    <row r="55" spans="1:6" ht="15.75" customHeight="1" thickBot="1">
      <c r="A55" s="1053"/>
      <c r="B55" s="1054"/>
      <c r="C55" s="1055"/>
      <c r="D55" s="1055"/>
      <c r="E55" s="1055"/>
      <c r="F55" s="1056"/>
    </row>
  </sheetData>
  <mergeCells count="9">
    <mergeCell ref="D1:E1"/>
    <mergeCell ref="D2:E2"/>
    <mergeCell ref="A48:F55"/>
    <mergeCell ref="A4:A6"/>
    <mergeCell ref="A7:A16"/>
    <mergeCell ref="A17:A32"/>
    <mergeCell ref="A33:A45"/>
    <mergeCell ref="A47:F47"/>
    <mergeCell ref="A1:B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K259"/>
  <sheetViews>
    <sheetView showGridLines="0" rightToLeft="1" topLeftCell="D1" zoomScale="96" zoomScaleNormal="96" workbookViewId="0">
      <pane ySplit="3" topLeftCell="A4" activePane="bottomLeft" state="frozen"/>
      <selection pane="bottomLeft"/>
    </sheetView>
  </sheetViews>
  <sheetFormatPr defaultColWidth="0" defaultRowHeight="15" zeroHeight="1"/>
  <cols>
    <col min="1" max="3" width="9.140625" hidden="1" customWidth="1"/>
    <col min="4" max="4" width="15.42578125" customWidth="1"/>
    <col min="5" max="5" width="7.85546875" customWidth="1"/>
    <col min="6" max="6" width="120.7109375" customWidth="1"/>
    <col min="7" max="7" width="10.7109375" customWidth="1"/>
    <col min="8" max="8" width="10.7109375" style="183" customWidth="1"/>
    <col min="9" max="9" width="50.7109375" customWidth="1"/>
    <col min="10" max="11" width="0" hidden="1" customWidth="1"/>
    <col min="12" max="16384" width="9.140625" hidden="1"/>
  </cols>
  <sheetData>
    <row r="1" spans="4:9" s="25" customFormat="1" ht="50.1" customHeight="1">
      <c r="D1" s="710"/>
      <c r="E1" s="710"/>
      <c r="F1" s="61" t="s">
        <v>1712</v>
      </c>
      <c r="G1" s="711" t="s">
        <v>785</v>
      </c>
      <c r="H1" s="711"/>
      <c r="I1" s="58">
        <f>'شناسنامه بازدید'!D3</f>
        <v>0</v>
      </c>
    </row>
    <row r="2" spans="4:9" s="25" customFormat="1" ht="50.1" customHeight="1">
      <c r="D2" s="710"/>
      <c r="E2" s="710"/>
      <c r="F2" s="63" t="str">
        <f>"نام ارزیاب / ارزیابان:       "&amp;'شناسنامه بازدید'!C6</f>
        <v xml:space="preserve">نام ارزیاب / ارزیابان:       </v>
      </c>
      <c r="G2" s="711" t="s">
        <v>357</v>
      </c>
      <c r="H2" s="711"/>
      <c r="I2" s="58">
        <f>'شناسنامه بازدید'!B3</f>
        <v>0</v>
      </c>
    </row>
    <row r="3" spans="4:9" s="27" customFormat="1" ht="50.1" customHeight="1">
      <c r="D3" s="64" t="s">
        <v>0</v>
      </c>
      <c r="E3" s="64" t="s">
        <v>1</v>
      </c>
      <c r="F3" s="64" t="s">
        <v>2</v>
      </c>
      <c r="G3" s="65" t="s">
        <v>934</v>
      </c>
      <c r="H3" s="182" t="s">
        <v>3</v>
      </c>
      <c r="I3" s="66" t="s">
        <v>786</v>
      </c>
    </row>
    <row r="4" spans="4:9" s="1" customFormat="1" ht="25.5" customHeight="1">
      <c r="D4" s="718" t="s">
        <v>996</v>
      </c>
      <c r="E4" s="696" t="s">
        <v>995</v>
      </c>
      <c r="F4" s="696"/>
      <c r="G4" s="697">
        <v>1</v>
      </c>
      <c r="H4" s="686"/>
      <c r="I4" s="680"/>
    </row>
    <row r="5" spans="4:9" s="1" customFormat="1" ht="24.95" customHeight="1">
      <c r="D5" s="719"/>
      <c r="E5" s="2">
        <v>1</v>
      </c>
      <c r="F5" s="5" t="s">
        <v>998</v>
      </c>
      <c r="G5" s="698"/>
      <c r="H5" s="687"/>
      <c r="I5" s="681"/>
    </row>
    <row r="6" spans="4:9" s="1" customFormat="1" ht="24.95" customHeight="1">
      <c r="D6" s="719"/>
      <c r="E6" s="2">
        <v>2</v>
      </c>
      <c r="F6" s="5" t="s">
        <v>999</v>
      </c>
      <c r="G6" s="698"/>
      <c r="H6" s="687"/>
      <c r="I6" s="681"/>
    </row>
    <row r="7" spans="4:9" s="1" customFormat="1" ht="24.95" customHeight="1">
      <c r="D7" s="719"/>
      <c r="E7" s="2">
        <v>3</v>
      </c>
      <c r="F7" s="5" t="s">
        <v>997</v>
      </c>
      <c r="G7" s="698"/>
      <c r="H7" s="687"/>
      <c r="I7" s="681"/>
    </row>
    <row r="8" spans="4:9" s="1" customFormat="1" ht="24.95" customHeight="1">
      <c r="D8" s="719"/>
      <c r="E8" s="2">
        <v>4</v>
      </c>
      <c r="F8" s="5" t="s">
        <v>1464</v>
      </c>
      <c r="G8" s="698"/>
      <c r="H8" s="687"/>
      <c r="I8" s="681"/>
    </row>
    <row r="9" spans="4:9" s="1" customFormat="1" ht="24.95" customHeight="1">
      <c r="D9" s="719"/>
      <c r="E9" s="2">
        <v>5</v>
      </c>
      <c r="F9" s="5" t="s">
        <v>1465</v>
      </c>
      <c r="G9" s="698"/>
      <c r="H9" s="687"/>
      <c r="I9" s="681"/>
    </row>
    <row r="10" spans="4:9" s="1" customFormat="1" ht="52.5" customHeight="1">
      <c r="D10" s="719"/>
      <c r="E10" s="2">
        <v>6</v>
      </c>
      <c r="F10" s="5" t="s">
        <v>1466</v>
      </c>
      <c r="G10" s="699"/>
      <c r="H10" s="688"/>
      <c r="I10" s="681"/>
    </row>
    <row r="11" spans="4:9" s="1" customFormat="1" ht="25.5">
      <c r="D11" s="718" t="s">
        <v>1000</v>
      </c>
      <c r="E11" s="696" t="s">
        <v>1001</v>
      </c>
      <c r="F11" s="696"/>
      <c r="G11" s="697">
        <v>1</v>
      </c>
      <c r="H11" s="686"/>
      <c r="I11" s="680"/>
    </row>
    <row r="12" spans="4:9" s="1" customFormat="1" ht="24.95" customHeight="1">
      <c r="D12" s="719"/>
      <c r="E12" s="2">
        <v>7</v>
      </c>
      <c r="F12" s="5" t="s">
        <v>1002</v>
      </c>
      <c r="G12" s="698"/>
      <c r="H12" s="687"/>
      <c r="I12" s="681"/>
    </row>
    <row r="13" spans="4:9" s="1" customFormat="1" ht="24.95" customHeight="1">
      <c r="D13" s="719"/>
      <c r="E13" s="2">
        <v>8</v>
      </c>
      <c r="F13" s="5" t="s">
        <v>1003</v>
      </c>
      <c r="G13" s="698"/>
      <c r="H13" s="687"/>
      <c r="I13" s="681"/>
    </row>
    <row r="14" spans="4:9" s="1" customFormat="1" ht="24.75" customHeight="1">
      <c r="D14" s="719"/>
      <c r="E14" s="2">
        <v>9</v>
      </c>
      <c r="F14" s="5" t="s">
        <v>1004</v>
      </c>
      <c r="G14" s="699"/>
      <c r="H14" s="688"/>
      <c r="I14" s="681"/>
    </row>
    <row r="15" spans="4:9" s="1" customFormat="1" ht="47.25" customHeight="1">
      <c r="D15" s="718" t="s">
        <v>1005</v>
      </c>
      <c r="E15" s="696" t="s">
        <v>1006</v>
      </c>
      <c r="F15" s="696"/>
      <c r="G15" s="697">
        <v>1</v>
      </c>
      <c r="H15" s="686"/>
      <c r="I15" s="680"/>
    </row>
    <row r="16" spans="4:9" s="1" customFormat="1" ht="24.95" customHeight="1">
      <c r="D16" s="719"/>
      <c r="E16" s="2">
        <v>10</v>
      </c>
      <c r="F16" s="5" t="s">
        <v>1007</v>
      </c>
      <c r="G16" s="698"/>
      <c r="H16" s="687"/>
      <c r="I16" s="681"/>
    </row>
    <row r="17" spans="4:9" s="1" customFormat="1" ht="39.75" customHeight="1">
      <c r="D17" s="719"/>
      <c r="E17" s="2">
        <v>11</v>
      </c>
      <c r="F17" s="5" t="s">
        <v>1008</v>
      </c>
      <c r="G17" s="698"/>
      <c r="H17" s="687"/>
      <c r="I17" s="681"/>
    </row>
    <row r="18" spans="4:9" s="1" customFormat="1" ht="24.75" customHeight="1">
      <c r="D18" s="719"/>
      <c r="E18" s="2">
        <v>12</v>
      </c>
      <c r="F18" s="5" t="s">
        <v>1009</v>
      </c>
      <c r="G18" s="698"/>
      <c r="H18" s="687"/>
      <c r="I18" s="681"/>
    </row>
    <row r="19" spans="4:9" s="1" customFormat="1" ht="24.75" customHeight="1">
      <c r="D19" s="720"/>
      <c r="E19" s="2">
        <v>13</v>
      </c>
      <c r="F19" s="5" t="s">
        <v>1010</v>
      </c>
      <c r="G19" s="699"/>
      <c r="H19" s="688"/>
      <c r="I19" s="685"/>
    </row>
    <row r="20" spans="4:9" s="1" customFormat="1" ht="47.25" customHeight="1">
      <c r="D20" s="718" t="s">
        <v>1011</v>
      </c>
      <c r="E20" s="696" t="s">
        <v>1012</v>
      </c>
      <c r="F20" s="696"/>
      <c r="G20" s="697">
        <v>1</v>
      </c>
      <c r="H20" s="686"/>
      <c r="I20" s="680"/>
    </row>
    <row r="21" spans="4:9" s="1" customFormat="1" ht="24.95" customHeight="1">
      <c r="D21" s="719"/>
      <c r="E21" s="2">
        <v>14</v>
      </c>
      <c r="F21" s="5" t="s">
        <v>1013</v>
      </c>
      <c r="G21" s="698"/>
      <c r="H21" s="687"/>
      <c r="I21" s="681"/>
    </row>
    <row r="22" spans="4:9" s="1" customFormat="1" ht="24.95" customHeight="1">
      <c r="D22" s="719"/>
      <c r="E22" s="2">
        <v>15</v>
      </c>
      <c r="F22" s="5" t="s">
        <v>1014</v>
      </c>
      <c r="G22" s="698"/>
      <c r="H22" s="687"/>
      <c r="I22" s="681"/>
    </row>
    <row r="23" spans="4:9" s="1" customFormat="1" ht="24.75" customHeight="1">
      <c r="D23" s="719"/>
      <c r="E23" s="2">
        <v>16</v>
      </c>
      <c r="F23" s="5" t="s">
        <v>1015</v>
      </c>
      <c r="G23" s="699"/>
      <c r="H23" s="688"/>
      <c r="I23" s="681"/>
    </row>
    <row r="24" spans="4:9" s="1" customFormat="1" ht="25.5" customHeight="1">
      <c r="D24" s="718" t="s">
        <v>1016</v>
      </c>
      <c r="E24" s="696" t="s">
        <v>1017</v>
      </c>
      <c r="F24" s="696"/>
      <c r="G24" s="697">
        <v>1</v>
      </c>
      <c r="H24" s="686"/>
      <c r="I24" s="680"/>
    </row>
    <row r="25" spans="4:9" s="1" customFormat="1" ht="24.95" customHeight="1">
      <c r="D25" s="719"/>
      <c r="E25" s="2">
        <v>17</v>
      </c>
      <c r="F25" s="5" t="s">
        <v>1018</v>
      </c>
      <c r="G25" s="698"/>
      <c r="H25" s="687"/>
      <c r="I25" s="681"/>
    </row>
    <row r="26" spans="4:9" s="1" customFormat="1" ht="24.95" customHeight="1">
      <c r="D26" s="719"/>
      <c r="E26" s="2">
        <v>18</v>
      </c>
      <c r="F26" s="5" t="s">
        <v>1019</v>
      </c>
      <c r="G26" s="698"/>
      <c r="H26" s="687"/>
      <c r="I26" s="681"/>
    </row>
    <row r="27" spans="4:9" s="1" customFormat="1" ht="24.75" customHeight="1">
      <c r="D27" s="719"/>
      <c r="E27" s="2">
        <v>19</v>
      </c>
      <c r="F27" s="5" t="s">
        <v>1020</v>
      </c>
      <c r="G27" s="698"/>
      <c r="H27" s="687"/>
      <c r="I27" s="681"/>
    </row>
    <row r="28" spans="4:9" s="1" customFormat="1" ht="24.75" customHeight="1">
      <c r="D28" s="720"/>
      <c r="E28" s="2">
        <v>20</v>
      </c>
      <c r="F28" s="5" t="s">
        <v>1021</v>
      </c>
      <c r="G28" s="698"/>
      <c r="H28" s="687"/>
      <c r="I28" s="681"/>
    </row>
    <row r="29" spans="4:9" s="1" customFormat="1" ht="24.75" customHeight="1">
      <c r="D29" s="106"/>
      <c r="E29" s="2">
        <v>21</v>
      </c>
      <c r="F29" s="5" t="s">
        <v>1467</v>
      </c>
      <c r="G29" s="699"/>
      <c r="H29" s="688"/>
      <c r="I29" s="685"/>
    </row>
    <row r="30" spans="4:9" s="1" customFormat="1" ht="25.5" customHeight="1">
      <c r="D30" s="718" t="s">
        <v>1022</v>
      </c>
      <c r="E30" s="696" t="s">
        <v>1023</v>
      </c>
      <c r="F30" s="696"/>
      <c r="G30" s="697">
        <v>1</v>
      </c>
      <c r="H30" s="686"/>
      <c r="I30" s="680"/>
    </row>
    <row r="31" spans="4:9" s="1" customFormat="1" ht="24.95" customHeight="1">
      <c r="D31" s="719"/>
      <c r="E31" s="2">
        <v>22</v>
      </c>
      <c r="F31" s="5" t="s">
        <v>1024</v>
      </c>
      <c r="G31" s="698"/>
      <c r="H31" s="687"/>
      <c r="I31" s="681"/>
    </row>
    <row r="32" spans="4:9" s="1" customFormat="1" ht="24.95" customHeight="1">
      <c r="D32" s="719"/>
      <c r="E32" s="2">
        <v>23</v>
      </c>
      <c r="F32" s="5" t="s">
        <v>1025</v>
      </c>
      <c r="G32" s="698"/>
      <c r="H32" s="687"/>
      <c r="I32" s="681"/>
    </row>
    <row r="33" spans="4:9" s="1" customFormat="1" ht="24.75" customHeight="1">
      <c r="D33" s="719"/>
      <c r="E33" s="2">
        <v>24</v>
      </c>
      <c r="F33" s="5" t="s">
        <v>1026</v>
      </c>
      <c r="G33" s="698"/>
      <c r="H33" s="687"/>
      <c r="I33" s="681"/>
    </row>
    <row r="34" spans="4:9" s="1" customFormat="1" ht="24.75" customHeight="1">
      <c r="D34" s="720"/>
      <c r="E34" s="2">
        <v>25</v>
      </c>
      <c r="F34" s="5" t="s">
        <v>1027</v>
      </c>
      <c r="G34" s="699"/>
      <c r="H34" s="688"/>
      <c r="I34" s="685"/>
    </row>
    <row r="35" spans="4:9" s="1" customFormat="1" ht="25.5" customHeight="1">
      <c r="D35" s="718" t="s">
        <v>1028</v>
      </c>
      <c r="E35" s="696" t="s">
        <v>1029</v>
      </c>
      <c r="F35" s="696"/>
      <c r="G35" s="697">
        <v>1</v>
      </c>
      <c r="H35" s="686"/>
      <c r="I35" s="680"/>
    </row>
    <row r="36" spans="4:9" s="1" customFormat="1" ht="24.95" customHeight="1">
      <c r="D36" s="719"/>
      <c r="E36" s="2">
        <v>26</v>
      </c>
      <c r="F36" s="5" t="s">
        <v>1030</v>
      </c>
      <c r="G36" s="698"/>
      <c r="H36" s="687"/>
      <c r="I36" s="681"/>
    </row>
    <row r="37" spans="4:9" s="1" customFormat="1" ht="24.95" customHeight="1">
      <c r="D37" s="719"/>
      <c r="E37" s="2">
        <v>27</v>
      </c>
      <c r="F37" s="5" t="s">
        <v>1031</v>
      </c>
      <c r="G37" s="698"/>
      <c r="H37" s="687"/>
      <c r="I37" s="681"/>
    </row>
    <row r="38" spans="4:9" s="1" customFormat="1" ht="24.75" customHeight="1">
      <c r="D38" s="719"/>
      <c r="E38" s="2">
        <v>28</v>
      </c>
      <c r="F38" s="5" t="s">
        <v>1032</v>
      </c>
      <c r="G38" s="698"/>
      <c r="H38" s="687"/>
      <c r="I38" s="681"/>
    </row>
    <row r="39" spans="4:9" s="1" customFormat="1" ht="24.75" customHeight="1">
      <c r="D39" s="719"/>
      <c r="E39" s="2">
        <v>29</v>
      </c>
      <c r="F39" s="5" t="s">
        <v>1033</v>
      </c>
      <c r="G39" s="698"/>
      <c r="H39" s="687"/>
      <c r="I39" s="681"/>
    </row>
    <row r="40" spans="4:9" s="1" customFormat="1" ht="24.75" customHeight="1">
      <c r="D40" s="720"/>
      <c r="E40" s="2">
        <v>30</v>
      </c>
      <c r="F40" s="5" t="s">
        <v>1034</v>
      </c>
      <c r="G40" s="699"/>
      <c r="H40" s="688"/>
      <c r="I40" s="685"/>
    </row>
    <row r="41" spans="4:9" s="1" customFormat="1" ht="47.25" customHeight="1">
      <c r="D41" s="712" t="s">
        <v>358</v>
      </c>
      <c r="E41" s="682" t="s">
        <v>1035</v>
      </c>
      <c r="F41" s="682"/>
      <c r="G41" s="689">
        <v>1</v>
      </c>
      <c r="H41" s="686"/>
      <c r="I41" s="680"/>
    </row>
    <row r="42" spans="4:9" s="1" customFormat="1" ht="24.95" customHeight="1">
      <c r="D42" s="712"/>
      <c r="E42" s="20">
        <v>31</v>
      </c>
      <c r="F42" s="3" t="s">
        <v>922</v>
      </c>
      <c r="G42" s="690"/>
      <c r="H42" s="687"/>
      <c r="I42" s="681"/>
    </row>
    <row r="43" spans="4:9" s="1" customFormat="1" ht="24.95" customHeight="1">
      <c r="D43" s="712"/>
      <c r="E43" s="20">
        <v>32</v>
      </c>
      <c r="F43" s="3" t="s">
        <v>921</v>
      </c>
      <c r="G43" s="690"/>
      <c r="H43" s="687"/>
      <c r="I43" s="681"/>
    </row>
    <row r="44" spans="4:9" s="1" customFormat="1" ht="24.95" customHeight="1">
      <c r="D44" s="712"/>
      <c r="E44" s="20">
        <v>33</v>
      </c>
      <c r="F44" s="3" t="s">
        <v>920</v>
      </c>
      <c r="G44" s="690"/>
      <c r="H44" s="687"/>
      <c r="I44" s="681"/>
    </row>
    <row r="45" spans="4:9" s="1" customFormat="1" ht="42">
      <c r="D45" s="712"/>
      <c r="E45" s="20">
        <v>34</v>
      </c>
      <c r="F45" s="3" t="s">
        <v>919</v>
      </c>
      <c r="G45" s="690"/>
      <c r="H45" s="687"/>
      <c r="I45" s="681"/>
    </row>
    <row r="46" spans="4:9" s="1" customFormat="1" ht="24.95" customHeight="1">
      <c r="D46" s="712"/>
      <c r="E46" s="20">
        <v>35</v>
      </c>
      <c r="F46" s="3" t="s">
        <v>918</v>
      </c>
      <c r="G46" s="690"/>
      <c r="H46" s="687"/>
      <c r="I46" s="681"/>
    </row>
    <row r="47" spans="4:9" s="1" customFormat="1" ht="24.95" customHeight="1">
      <c r="D47" s="712"/>
      <c r="E47" s="20">
        <v>36</v>
      </c>
      <c r="F47" s="3" t="s">
        <v>964</v>
      </c>
      <c r="G47" s="691"/>
      <c r="H47" s="688"/>
      <c r="I47" s="681"/>
    </row>
    <row r="48" spans="4:9" s="1" customFormat="1" ht="49.5" customHeight="1">
      <c r="D48" s="713" t="s">
        <v>359</v>
      </c>
      <c r="E48" s="682" t="s">
        <v>8</v>
      </c>
      <c r="F48" s="682"/>
      <c r="G48" s="689">
        <v>1</v>
      </c>
      <c r="H48" s="686"/>
      <c r="I48" s="680"/>
    </row>
    <row r="49" spans="4:9" s="1" customFormat="1" ht="42.75" customHeight="1">
      <c r="D49" s="714"/>
      <c r="E49" s="20">
        <v>37</v>
      </c>
      <c r="F49" s="3" t="s">
        <v>1036</v>
      </c>
      <c r="G49" s="690"/>
      <c r="H49" s="687"/>
      <c r="I49" s="681"/>
    </row>
    <row r="50" spans="4:9" s="1" customFormat="1" ht="39.75" customHeight="1">
      <c r="D50" s="714"/>
      <c r="E50" s="20">
        <v>38</v>
      </c>
      <c r="F50" s="3" t="s">
        <v>1037</v>
      </c>
      <c r="G50" s="690"/>
      <c r="H50" s="687"/>
      <c r="I50" s="681"/>
    </row>
    <row r="51" spans="4:9" s="1" customFormat="1" ht="24.95" customHeight="1">
      <c r="D51" s="714"/>
      <c r="E51" s="20">
        <v>39</v>
      </c>
      <c r="F51" s="3" t="s">
        <v>1038</v>
      </c>
      <c r="G51" s="690"/>
      <c r="H51" s="687"/>
      <c r="I51" s="681"/>
    </row>
    <row r="52" spans="4:9" s="1" customFormat="1" ht="24.95" customHeight="1">
      <c r="D52" s="714"/>
      <c r="E52" s="20">
        <v>40</v>
      </c>
      <c r="F52" s="3" t="s">
        <v>1039</v>
      </c>
      <c r="G52" s="690"/>
      <c r="H52" s="687"/>
      <c r="I52" s="681"/>
    </row>
    <row r="53" spans="4:9" s="1" customFormat="1" ht="24.95" customHeight="1">
      <c r="D53" s="714"/>
      <c r="E53" s="20">
        <v>41</v>
      </c>
      <c r="F53" s="3" t="s">
        <v>1040</v>
      </c>
      <c r="G53" s="690"/>
      <c r="H53" s="687"/>
      <c r="I53" s="681"/>
    </row>
    <row r="54" spans="4:9" s="1" customFormat="1" ht="24.95" customHeight="1">
      <c r="D54" s="714"/>
      <c r="E54" s="20">
        <v>42</v>
      </c>
      <c r="F54" s="3" t="s">
        <v>1041</v>
      </c>
      <c r="G54" s="690"/>
      <c r="H54" s="687"/>
      <c r="I54" s="681"/>
    </row>
    <row r="55" spans="4:9" s="1" customFormat="1" ht="24.95" customHeight="1">
      <c r="D55" s="715"/>
      <c r="E55" s="20">
        <v>43</v>
      </c>
      <c r="F55" s="3" t="s">
        <v>1042</v>
      </c>
      <c r="G55" s="691"/>
      <c r="H55" s="688"/>
      <c r="I55" s="685"/>
    </row>
    <row r="56" spans="4:9" s="1" customFormat="1" ht="24.95" customHeight="1">
      <c r="D56" s="713" t="s">
        <v>1043</v>
      </c>
      <c r="E56" s="682" t="s">
        <v>1044</v>
      </c>
      <c r="F56" s="682"/>
      <c r="G56" s="689">
        <v>1</v>
      </c>
      <c r="H56" s="686"/>
      <c r="I56" s="680"/>
    </row>
    <row r="57" spans="4:9" s="1" customFormat="1" ht="24.95" customHeight="1">
      <c r="D57" s="714"/>
      <c r="E57" s="21">
        <v>44</v>
      </c>
      <c r="F57" s="3" t="s">
        <v>1045</v>
      </c>
      <c r="G57" s="690"/>
      <c r="H57" s="687"/>
      <c r="I57" s="681"/>
    </row>
    <row r="58" spans="4:9" s="1" customFormat="1" ht="24.95" customHeight="1">
      <c r="D58" s="714"/>
      <c r="E58" s="21">
        <v>45</v>
      </c>
      <c r="F58" s="3" t="s">
        <v>1046</v>
      </c>
      <c r="G58" s="690"/>
      <c r="H58" s="687"/>
      <c r="I58" s="681"/>
    </row>
    <row r="59" spans="4:9" s="1" customFormat="1" ht="24.95" customHeight="1">
      <c r="D59" s="714"/>
      <c r="E59" s="21">
        <v>46</v>
      </c>
      <c r="F59" s="3" t="s">
        <v>1047</v>
      </c>
      <c r="G59" s="690"/>
      <c r="H59" s="687"/>
      <c r="I59" s="681"/>
    </row>
    <row r="60" spans="4:9" s="1" customFormat="1" ht="24.95" customHeight="1">
      <c r="D60" s="715"/>
      <c r="E60" s="21">
        <v>47</v>
      </c>
      <c r="F60" s="3" t="s">
        <v>1048</v>
      </c>
      <c r="G60" s="691"/>
      <c r="H60" s="688"/>
      <c r="I60" s="685"/>
    </row>
    <row r="61" spans="4:9" s="1" customFormat="1" ht="24.95" customHeight="1">
      <c r="D61" s="713" t="s">
        <v>360</v>
      </c>
      <c r="E61" s="682" t="s">
        <v>1049</v>
      </c>
      <c r="F61" s="682"/>
      <c r="G61" s="689">
        <v>1</v>
      </c>
      <c r="H61" s="686"/>
      <c r="I61" s="680"/>
    </row>
    <row r="62" spans="4:9" s="1" customFormat="1" ht="24.95" customHeight="1">
      <c r="D62" s="714"/>
      <c r="E62" s="21">
        <v>48</v>
      </c>
      <c r="F62" s="3" t="s">
        <v>1050</v>
      </c>
      <c r="G62" s="690"/>
      <c r="H62" s="687"/>
      <c r="I62" s="681"/>
    </row>
    <row r="63" spans="4:9" s="1" customFormat="1" ht="24.95" customHeight="1">
      <c r="D63" s="714"/>
      <c r="E63" s="21">
        <v>49</v>
      </c>
      <c r="F63" s="3" t="s">
        <v>1051</v>
      </c>
      <c r="G63" s="690"/>
      <c r="H63" s="687"/>
      <c r="I63" s="681"/>
    </row>
    <row r="64" spans="4:9" s="1" customFormat="1" ht="24.95" customHeight="1">
      <c r="D64" s="714"/>
      <c r="E64" s="21">
        <v>50</v>
      </c>
      <c r="F64" s="3" t="s">
        <v>1052</v>
      </c>
      <c r="G64" s="690"/>
      <c r="H64" s="687"/>
      <c r="I64" s="681"/>
    </row>
    <row r="65" spans="4:9" s="1" customFormat="1" ht="24.95" customHeight="1">
      <c r="D65" s="714"/>
      <c r="E65" s="21">
        <v>51</v>
      </c>
      <c r="F65" s="85" t="s">
        <v>1053</v>
      </c>
      <c r="G65" s="690"/>
      <c r="H65" s="687"/>
      <c r="I65" s="681"/>
    </row>
    <row r="66" spans="4:9" s="1" customFormat="1" ht="24.95" customHeight="1">
      <c r="D66" s="714"/>
      <c r="E66" s="21">
        <v>52</v>
      </c>
      <c r="F66" s="85" t="s">
        <v>1468</v>
      </c>
      <c r="G66" s="690"/>
      <c r="H66" s="687"/>
      <c r="I66" s="681"/>
    </row>
    <row r="67" spans="4:9" s="1" customFormat="1" ht="24.95" customHeight="1">
      <c r="D67" s="714"/>
      <c r="E67" s="21">
        <v>53</v>
      </c>
      <c r="F67" s="85" t="s">
        <v>1469</v>
      </c>
      <c r="G67" s="690"/>
      <c r="H67" s="687"/>
      <c r="I67" s="681"/>
    </row>
    <row r="68" spans="4:9" s="1" customFormat="1" ht="42" customHeight="1">
      <c r="D68" s="715"/>
      <c r="E68" s="21">
        <v>54</v>
      </c>
      <c r="F68" s="85" t="s">
        <v>1470</v>
      </c>
      <c r="G68" s="691"/>
      <c r="H68" s="688"/>
      <c r="I68" s="685"/>
    </row>
    <row r="69" spans="4:9" s="1" customFormat="1" ht="24.95" customHeight="1">
      <c r="D69" s="713" t="s">
        <v>362</v>
      </c>
      <c r="E69" s="708" t="s">
        <v>361</v>
      </c>
      <c r="F69" s="709"/>
      <c r="G69" s="689">
        <v>1</v>
      </c>
      <c r="H69" s="686"/>
      <c r="I69" s="680"/>
    </row>
    <row r="70" spans="4:9" s="1" customFormat="1" ht="24.95" customHeight="1">
      <c r="D70" s="714"/>
      <c r="E70" s="20">
        <v>55</v>
      </c>
      <c r="F70" s="3" t="s">
        <v>1054</v>
      </c>
      <c r="G70" s="690"/>
      <c r="H70" s="687"/>
      <c r="I70" s="681"/>
    </row>
    <row r="71" spans="4:9" s="1" customFormat="1" ht="42" customHeight="1">
      <c r="D71" s="714"/>
      <c r="E71" s="20">
        <v>56</v>
      </c>
      <c r="F71" s="3" t="s">
        <v>1061</v>
      </c>
      <c r="G71" s="690"/>
      <c r="H71" s="687"/>
      <c r="I71" s="681"/>
    </row>
    <row r="72" spans="4:9" s="1" customFormat="1" ht="24.95" customHeight="1">
      <c r="D72" s="714"/>
      <c r="E72" s="20">
        <v>57</v>
      </c>
      <c r="F72" s="3" t="s">
        <v>1055</v>
      </c>
      <c r="G72" s="690"/>
      <c r="H72" s="687"/>
      <c r="I72" s="681"/>
    </row>
    <row r="73" spans="4:9" s="1" customFormat="1" ht="24.95" customHeight="1">
      <c r="D73" s="714"/>
      <c r="E73" s="20">
        <v>58</v>
      </c>
      <c r="F73" s="3" t="s">
        <v>1056</v>
      </c>
      <c r="G73" s="690"/>
      <c r="H73" s="687"/>
      <c r="I73" s="681"/>
    </row>
    <row r="74" spans="4:9" s="1" customFormat="1" ht="24.95" customHeight="1">
      <c r="D74" s="714"/>
      <c r="E74" s="20">
        <v>59</v>
      </c>
      <c r="F74" s="3" t="s">
        <v>1057</v>
      </c>
      <c r="G74" s="690"/>
      <c r="H74" s="687"/>
      <c r="I74" s="681"/>
    </row>
    <row r="75" spans="4:9" s="1" customFormat="1" ht="24.95" customHeight="1">
      <c r="D75" s="714"/>
      <c r="E75" s="20">
        <v>60</v>
      </c>
      <c r="F75" s="3" t="s">
        <v>1058</v>
      </c>
      <c r="G75" s="690"/>
      <c r="H75" s="687"/>
      <c r="I75" s="681"/>
    </row>
    <row r="76" spans="4:9" s="1" customFormat="1" ht="24.95" customHeight="1">
      <c r="D76" s="714"/>
      <c r="E76" s="20">
        <v>61</v>
      </c>
      <c r="F76" s="3" t="s">
        <v>1059</v>
      </c>
      <c r="G76" s="690"/>
      <c r="H76" s="687"/>
      <c r="I76" s="681"/>
    </row>
    <row r="77" spans="4:9" s="1" customFormat="1" ht="40.5" customHeight="1">
      <c r="D77" s="714"/>
      <c r="E77" s="20">
        <v>62</v>
      </c>
      <c r="F77" s="3" t="s">
        <v>1060</v>
      </c>
      <c r="G77" s="690"/>
      <c r="H77" s="687"/>
      <c r="I77" s="681"/>
    </row>
    <row r="78" spans="4:9" s="1" customFormat="1" ht="24.95" customHeight="1">
      <c r="D78" s="714"/>
      <c r="E78" s="20">
        <v>63</v>
      </c>
      <c r="F78" s="3" t="s">
        <v>1471</v>
      </c>
      <c r="G78" s="690"/>
      <c r="H78" s="687"/>
      <c r="I78" s="681"/>
    </row>
    <row r="79" spans="4:9" s="1" customFormat="1" ht="24.95" customHeight="1">
      <c r="D79" s="714"/>
      <c r="E79" s="20">
        <v>64</v>
      </c>
      <c r="F79" s="3" t="s">
        <v>1472</v>
      </c>
      <c r="G79" s="690"/>
      <c r="H79" s="687"/>
      <c r="I79" s="681"/>
    </row>
    <row r="80" spans="4:9" s="1" customFormat="1" ht="24.95" customHeight="1">
      <c r="D80" s="714"/>
      <c r="E80" s="20">
        <v>65</v>
      </c>
      <c r="F80" s="3" t="s">
        <v>1473</v>
      </c>
      <c r="G80" s="690"/>
      <c r="H80" s="687"/>
      <c r="I80" s="681"/>
    </row>
    <row r="81" spans="4:9" s="1" customFormat="1" ht="24.95" customHeight="1">
      <c r="D81" s="714"/>
      <c r="E81" s="20">
        <v>66</v>
      </c>
      <c r="F81" s="3" t="s">
        <v>1474</v>
      </c>
      <c r="G81" s="690"/>
      <c r="H81" s="687"/>
      <c r="I81" s="681"/>
    </row>
    <row r="82" spans="4:9" s="1" customFormat="1" ht="24.95" customHeight="1">
      <c r="D82" s="714"/>
      <c r="E82" s="20">
        <v>67</v>
      </c>
      <c r="F82" s="3" t="s">
        <v>1475</v>
      </c>
      <c r="G82" s="690"/>
      <c r="H82" s="687"/>
      <c r="I82" s="681"/>
    </row>
    <row r="83" spans="4:9" s="1" customFormat="1" ht="24.95" customHeight="1">
      <c r="D83" s="714"/>
      <c r="E83" s="20">
        <v>68</v>
      </c>
      <c r="F83" s="3" t="s">
        <v>1476</v>
      </c>
      <c r="G83" s="690"/>
      <c r="H83" s="687"/>
      <c r="I83" s="681"/>
    </row>
    <row r="84" spans="4:9" s="1" customFormat="1" ht="24.95" customHeight="1">
      <c r="D84" s="715"/>
      <c r="E84" s="20">
        <v>69</v>
      </c>
      <c r="F84" s="3" t="s">
        <v>1477</v>
      </c>
      <c r="G84" s="691"/>
      <c r="H84" s="688"/>
      <c r="I84" s="685"/>
    </row>
    <row r="85" spans="4:9" s="1" customFormat="1" ht="48" customHeight="1">
      <c r="D85" s="712" t="s">
        <v>1062</v>
      </c>
      <c r="E85" s="682" t="s">
        <v>1063</v>
      </c>
      <c r="F85" s="682"/>
      <c r="G85" s="678">
        <v>1</v>
      </c>
      <c r="H85" s="679"/>
      <c r="I85" s="680"/>
    </row>
    <row r="86" spans="4:9" s="1" customFormat="1" ht="44.25" customHeight="1">
      <c r="D86" s="712" t="s">
        <v>363</v>
      </c>
      <c r="E86" s="21">
        <v>70</v>
      </c>
      <c r="F86" s="3" t="s">
        <v>1070</v>
      </c>
      <c r="G86" s="678"/>
      <c r="H86" s="679"/>
      <c r="I86" s="681"/>
    </row>
    <row r="87" spans="4:9" s="1" customFormat="1" ht="24.95" customHeight="1">
      <c r="D87" s="712" t="s">
        <v>363</v>
      </c>
      <c r="E87" s="21">
        <v>71</v>
      </c>
      <c r="F87" s="4" t="s">
        <v>1064</v>
      </c>
      <c r="G87" s="678"/>
      <c r="H87" s="679"/>
      <c r="I87" s="681"/>
    </row>
    <row r="88" spans="4:9" s="1" customFormat="1" ht="24.95" customHeight="1">
      <c r="D88" s="712" t="s">
        <v>363</v>
      </c>
      <c r="E88" s="21">
        <v>72</v>
      </c>
      <c r="F88" s="4" t="s">
        <v>1065</v>
      </c>
      <c r="G88" s="678"/>
      <c r="H88" s="679"/>
      <c r="I88" s="681"/>
    </row>
    <row r="89" spans="4:9" s="1" customFormat="1" ht="24.95" customHeight="1">
      <c r="D89" s="712" t="s">
        <v>1066</v>
      </c>
      <c r="E89" s="682" t="s">
        <v>1613</v>
      </c>
      <c r="F89" s="682"/>
      <c r="G89" s="678">
        <v>1</v>
      </c>
      <c r="H89" s="679"/>
      <c r="I89" s="680"/>
    </row>
    <row r="90" spans="4:9" s="1" customFormat="1" ht="24.75" customHeight="1">
      <c r="D90" s="712" t="s">
        <v>363</v>
      </c>
      <c r="E90" s="21">
        <v>73</v>
      </c>
      <c r="F90" s="4" t="s">
        <v>1067</v>
      </c>
      <c r="G90" s="678"/>
      <c r="H90" s="679"/>
      <c r="I90" s="681"/>
    </row>
    <row r="91" spans="4:9" s="1" customFormat="1" ht="24.95" customHeight="1">
      <c r="D91" s="712" t="s">
        <v>363</v>
      </c>
      <c r="E91" s="21">
        <v>74</v>
      </c>
      <c r="F91" s="4" t="s">
        <v>1068</v>
      </c>
      <c r="G91" s="678"/>
      <c r="H91" s="679"/>
      <c r="I91" s="681"/>
    </row>
    <row r="92" spans="4:9" s="1" customFormat="1" ht="24.95" customHeight="1">
      <c r="D92" s="712"/>
      <c r="E92" s="21">
        <v>75</v>
      </c>
      <c r="F92" s="4" t="s">
        <v>1069</v>
      </c>
      <c r="G92" s="678"/>
      <c r="H92" s="679"/>
      <c r="I92" s="681"/>
    </row>
    <row r="93" spans="4:9" s="1" customFormat="1" ht="24.95" customHeight="1">
      <c r="D93" s="712" t="s">
        <v>363</v>
      </c>
      <c r="E93" s="21">
        <v>76</v>
      </c>
      <c r="F93" s="4" t="s">
        <v>1478</v>
      </c>
      <c r="G93" s="678"/>
      <c r="H93" s="679"/>
      <c r="I93" s="681"/>
    </row>
    <row r="94" spans="4:9" s="1" customFormat="1" ht="24.95" customHeight="1">
      <c r="D94" s="712" t="s">
        <v>1071</v>
      </c>
      <c r="E94" s="682" t="s">
        <v>1072</v>
      </c>
      <c r="F94" s="682"/>
      <c r="G94" s="678">
        <v>1</v>
      </c>
      <c r="H94" s="679"/>
      <c r="I94" s="680"/>
    </row>
    <row r="95" spans="4:9" s="1" customFormat="1" ht="24.75" customHeight="1">
      <c r="D95" s="712" t="s">
        <v>363</v>
      </c>
      <c r="E95" s="21">
        <v>77</v>
      </c>
      <c r="F95" s="4" t="s">
        <v>1073</v>
      </c>
      <c r="G95" s="678"/>
      <c r="H95" s="679"/>
      <c r="I95" s="681"/>
    </row>
    <row r="96" spans="4:9" s="1" customFormat="1" ht="24.75" customHeight="1">
      <c r="D96" s="712" t="s">
        <v>363</v>
      </c>
      <c r="E96" s="21">
        <v>78</v>
      </c>
      <c r="F96" s="4" t="s">
        <v>1074</v>
      </c>
      <c r="G96" s="678"/>
      <c r="H96" s="679"/>
      <c r="I96" s="681"/>
    </row>
    <row r="97" spans="4:9" s="1" customFormat="1" ht="24.75" customHeight="1">
      <c r="D97" s="712" t="s">
        <v>363</v>
      </c>
      <c r="E97" s="21">
        <v>79</v>
      </c>
      <c r="F97" s="4" t="s">
        <v>1075</v>
      </c>
      <c r="G97" s="678"/>
      <c r="H97" s="679"/>
      <c r="I97" s="681"/>
    </row>
    <row r="98" spans="4:9" s="1" customFormat="1" ht="24.75" customHeight="1">
      <c r="D98" s="712" t="s">
        <v>363</v>
      </c>
      <c r="E98" s="21">
        <v>80</v>
      </c>
      <c r="F98" s="4" t="s">
        <v>1076</v>
      </c>
      <c r="G98" s="678"/>
      <c r="H98" s="679"/>
      <c r="I98" s="681"/>
    </row>
    <row r="99" spans="4:9" s="1" customFormat="1" ht="24.95" customHeight="1">
      <c r="D99" s="712" t="s">
        <v>1093</v>
      </c>
      <c r="E99" s="682" t="s">
        <v>1077</v>
      </c>
      <c r="F99" s="682"/>
      <c r="G99" s="678">
        <v>1</v>
      </c>
      <c r="H99" s="679"/>
      <c r="I99" s="680"/>
    </row>
    <row r="100" spans="4:9" s="1" customFormat="1" ht="24.95" customHeight="1">
      <c r="D100" s="712" t="s">
        <v>363</v>
      </c>
      <c r="E100" s="21">
        <v>81</v>
      </c>
      <c r="F100" s="4" t="s">
        <v>1078</v>
      </c>
      <c r="G100" s="678"/>
      <c r="H100" s="679"/>
      <c r="I100" s="681"/>
    </row>
    <row r="101" spans="4:9" s="1" customFormat="1" ht="24.95" customHeight="1">
      <c r="D101" s="712" t="s">
        <v>1079</v>
      </c>
      <c r="E101" s="682" t="s">
        <v>1080</v>
      </c>
      <c r="F101" s="682"/>
      <c r="G101" s="678">
        <v>1</v>
      </c>
      <c r="H101" s="679"/>
      <c r="I101" s="694"/>
    </row>
    <row r="102" spans="4:9" s="1" customFormat="1" ht="48.75" customHeight="1">
      <c r="D102" s="712" t="s">
        <v>363</v>
      </c>
      <c r="E102" s="21">
        <v>82</v>
      </c>
      <c r="F102" s="4" t="s">
        <v>1084</v>
      </c>
      <c r="G102" s="678"/>
      <c r="H102" s="679"/>
      <c r="I102" s="695"/>
    </row>
    <row r="103" spans="4:9" s="1" customFormat="1" ht="61.5" customHeight="1">
      <c r="D103" s="712" t="s">
        <v>363</v>
      </c>
      <c r="E103" s="21">
        <v>83</v>
      </c>
      <c r="F103" s="4" t="s">
        <v>1083</v>
      </c>
      <c r="G103" s="678"/>
      <c r="H103" s="679"/>
      <c r="I103" s="695"/>
    </row>
    <row r="104" spans="4:9" s="1" customFormat="1" ht="42.75" customHeight="1">
      <c r="D104" s="712" t="s">
        <v>363</v>
      </c>
      <c r="E104" s="21">
        <v>84</v>
      </c>
      <c r="F104" s="4" t="s">
        <v>1082</v>
      </c>
      <c r="G104" s="678"/>
      <c r="H104" s="679"/>
      <c r="I104" s="695"/>
    </row>
    <row r="105" spans="4:9" s="1" customFormat="1" ht="45.75" customHeight="1">
      <c r="D105" s="712" t="s">
        <v>363</v>
      </c>
      <c r="E105" s="21">
        <v>85</v>
      </c>
      <c r="F105" s="4" t="s">
        <v>1081</v>
      </c>
      <c r="G105" s="678"/>
      <c r="H105" s="679"/>
      <c r="I105" s="695"/>
    </row>
    <row r="106" spans="4:9" s="1" customFormat="1" ht="24.95" customHeight="1">
      <c r="D106" s="712" t="s">
        <v>1092</v>
      </c>
      <c r="E106" s="682" t="s">
        <v>1085</v>
      </c>
      <c r="F106" s="682"/>
      <c r="G106" s="678">
        <v>1</v>
      </c>
      <c r="H106" s="679"/>
      <c r="I106" s="680"/>
    </row>
    <row r="107" spans="4:9" s="1" customFormat="1" ht="24.95" customHeight="1">
      <c r="D107" s="712" t="s">
        <v>363</v>
      </c>
      <c r="E107" s="21">
        <v>86</v>
      </c>
      <c r="F107" s="4" t="s">
        <v>1086</v>
      </c>
      <c r="G107" s="678"/>
      <c r="H107" s="679"/>
      <c r="I107" s="681"/>
    </row>
    <row r="108" spans="4:9" s="1" customFormat="1" ht="24.95" customHeight="1">
      <c r="D108" s="712" t="s">
        <v>363</v>
      </c>
      <c r="E108" s="21">
        <v>87</v>
      </c>
      <c r="F108" s="4" t="s">
        <v>1087</v>
      </c>
      <c r="G108" s="678"/>
      <c r="H108" s="679"/>
      <c r="I108" s="681"/>
    </row>
    <row r="109" spans="4:9" s="1" customFormat="1" ht="24.95" customHeight="1">
      <c r="D109" s="712" t="s">
        <v>1091</v>
      </c>
      <c r="E109" s="682" t="s">
        <v>1090</v>
      </c>
      <c r="F109" s="682"/>
      <c r="G109" s="678">
        <v>1</v>
      </c>
      <c r="H109" s="679"/>
      <c r="I109" s="680"/>
    </row>
    <row r="110" spans="4:9" s="1" customFormat="1" ht="39" customHeight="1">
      <c r="D110" s="712"/>
      <c r="E110" s="20">
        <v>87</v>
      </c>
      <c r="F110" s="3" t="s">
        <v>1088</v>
      </c>
      <c r="G110" s="678"/>
      <c r="H110" s="679"/>
      <c r="I110" s="681"/>
    </row>
    <row r="111" spans="4:9" s="1" customFormat="1" ht="24.95" customHeight="1">
      <c r="D111" s="712"/>
      <c r="E111" s="20">
        <v>88</v>
      </c>
      <c r="F111" s="3" t="s">
        <v>1089</v>
      </c>
      <c r="G111" s="678"/>
      <c r="H111" s="679"/>
      <c r="I111" s="681"/>
    </row>
    <row r="112" spans="4:9" s="1" customFormat="1" ht="24.95" customHeight="1">
      <c r="D112" s="712"/>
      <c r="E112" s="20">
        <v>89</v>
      </c>
      <c r="F112" s="3" t="s">
        <v>1479</v>
      </c>
      <c r="G112" s="678"/>
      <c r="H112" s="679"/>
      <c r="I112" s="681"/>
    </row>
    <row r="113" spans="4:9" s="1" customFormat="1" ht="24.95" customHeight="1">
      <c r="D113" s="712"/>
      <c r="E113" s="20">
        <v>90</v>
      </c>
      <c r="F113" s="3" t="s">
        <v>1480</v>
      </c>
      <c r="G113" s="678"/>
      <c r="H113" s="679"/>
      <c r="I113" s="681"/>
    </row>
    <row r="114" spans="4:9" s="1" customFormat="1" ht="45.75" customHeight="1">
      <c r="D114" s="712"/>
      <c r="E114" s="20">
        <v>91</v>
      </c>
      <c r="F114" s="3" t="s">
        <v>1481</v>
      </c>
      <c r="G114" s="678"/>
      <c r="H114" s="679"/>
      <c r="I114" s="681"/>
    </row>
    <row r="115" spans="4:9" s="1" customFormat="1" ht="24.95" customHeight="1">
      <c r="D115" s="712"/>
      <c r="E115" s="20">
        <v>92</v>
      </c>
      <c r="F115" s="3" t="s">
        <v>1482</v>
      </c>
      <c r="G115" s="678"/>
      <c r="H115" s="679"/>
      <c r="I115" s="681"/>
    </row>
    <row r="116" spans="4:9" s="1" customFormat="1" ht="41.25" customHeight="1">
      <c r="D116" s="712" t="s">
        <v>363</v>
      </c>
      <c r="E116" s="21">
        <v>93</v>
      </c>
      <c r="F116" s="3" t="s">
        <v>1483</v>
      </c>
      <c r="G116" s="678"/>
      <c r="H116" s="679"/>
      <c r="I116" s="681"/>
    </row>
    <row r="117" spans="4:9" s="1" customFormat="1" ht="44.25" customHeight="1">
      <c r="D117" s="712" t="s">
        <v>363</v>
      </c>
      <c r="E117" s="21">
        <v>94</v>
      </c>
      <c r="F117" s="3" t="s">
        <v>1484</v>
      </c>
      <c r="G117" s="678"/>
      <c r="H117" s="679"/>
      <c r="I117" s="681"/>
    </row>
    <row r="118" spans="4:9" s="1" customFormat="1" ht="24.95" customHeight="1">
      <c r="D118" s="712" t="s">
        <v>1094</v>
      </c>
      <c r="E118" s="682" t="s">
        <v>1095</v>
      </c>
      <c r="F118" s="682"/>
      <c r="G118" s="678">
        <v>1</v>
      </c>
      <c r="H118" s="679"/>
      <c r="I118" s="680"/>
    </row>
    <row r="119" spans="4:9" s="1" customFormat="1" ht="25.5">
      <c r="D119" s="712" t="s">
        <v>363</v>
      </c>
      <c r="E119" s="21">
        <v>95</v>
      </c>
      <c r="F119" s="3" t="s">
        <v>1096</v>
      </c>
      <c r="G119" s="678"/>
      <c r="H119" s="679"/>
      <c r="I119" s="681"/>
    </row>
    <row r="120" spans="4:9" s="1" customFormat="1" ht="44.25" customHeight="1">
      <c r="D120" s="712" t="s">
        <v>363</v>
      </c>
      <c r="E120" s="21">
        <v>96</v>
      </c>
      <c r="F120" s="3" t="s">
        <v>1097</v>
      </c>
      <c r="G120" s="678"/>
      <c r="H120" s="679"/>
      <c r="I120" s="681"/>
    </row>
    <row r="121" spans="4:9" s="1" customFormat="1" ht="24.95" customHeight="1">
      <c r="D121" s="712" t="s">
        <v>1098</v>
      </c>
      <c r="E121" s="682" t="s">
        <v>1099</v>
      </c>
      <c r="F121" s="682"/>
      <c r="G121" s="678">
        <v>1</v>
      </c>
      <c r="H121" s="679"/>
      <c r="I121" s="680"/>
    </row>
    <row r="122" spans="4:9" s="1" customFormat="1" ht="24.95" customHeight="1">
      <c r="D122" s="712" t="s">
        <v>364</v>
      </c>
      <c r="E122" s="20">
        <v>97</v>
      </c>
      <c r="F122" s="3" t="s">
        <v>365</v>
      </c>
      <c r="G122" s="678"/>
      <c r="H122" s="679"/>
      <c r="I122" s="681"/>
    </row>
    <row r="123" spans="4:9" s="1" customFormat="1" ht="24.95" customHeight="1">
      <c r="D123" s="712" t="s">
        <v>364</v>
      </c>
      <c r="E123" s="20">
        <v>98</v>
      </c>
      <c r="F123" s="3" t="s">
        <v>1100</v>
      </c>
      <c r="G123" s="678"/>
      <c r="H123" s="679"/>
      <c r="I123" s="681"/>
    </row>
    <row r="124" spans="4:9" s="1" customFormat="1" ht="24.95" customHeight="1">
      <c r="D124" s="712"/>
      <c r="E124" s="20">
        <v>99</v>
      </c>
      <c r="F124" s="3" t="s">
        <v>1101</v>
      </c>
      <c r="G124" s="678"/>
      <c r="H124" s="679"/>
      <c r="I124" s="681"/>
    </row>
    <row r="125" spans="4:9" s="1" customFormat="1" ht="43.5" customHeight="1">
      <c r="D125" s="712"/>
      <c r="E125" s="20">
        <v>100</v>
      </c>
      <c r="F125" s="3" t="s">
        <v>1102</v>
      </c>
      <c r="G125" s="678"/>
      <c r="H125" s="679"/>
      <c r="I125" s="681"/>
    </row>
    <row r="126" spans="4:9" s="1" customFormat="1" ht="24.95" customHeight="1">
      <c r="D126" s="712" t="s">
        <v>364</v>
      </c>
      <c r="E126" s="20">
        <v>101</v>
      </c>
      <c r="F126" s="3" t="s">
        <v>1485</v>
      </c>
      <c r="G126" s="678"/>
      <c r="H126" s="679"/>
      <c r="I126" s="681"/>
    </row>
    <row r="127" spans="4:9" s="1" customFormat="1" ht="25.5" customHeight="1">
      <c r="D127" s="712" t="s">
        <v>364</v>
      </c>
      <c r="E127" s="20">
        <v>102</v>
      </c>
      <c r="F127" s="3" t="s">
        <v>1486</v>
      </c>
      <c r="G127" s="678"/>
      <c r="H127" s="679"/>
      <c r="I127" s="681"/>
    </row>
    <row r="128" spans="4:9" s="1" customFormat="1" ht="24.95" customHeight="1">
      <c r="D128" s="712" t="s">
        <v>1115</v>
      </c>
      <c r="E128" s="682" t="s">
        <v>1116</v>
      </c>
      <c r="F128" s="682"/>
      <c r="G128" s="678">
        <v>1</v>
      </c>
      <c r="H128" s="679"/>
      <c r="I128" s="680"/>
    </row>
    <row r="129" spans="4:9" s="1" customFormat="1" ht="24.95" customHeight="1">
      <c r="D129" s="712" t="s">
        <v>364</v>
      </c>
      <c r="E129" s="20">
        <v>103</v>
      </c>
      <c r="F129" s="3" t="s">
        <v>1117</v>
      </c>
      <c r="G129" s="678"/>
      <c r="H129" s="679"/>
      <c r="I129" s="681"/>
    </row>
    <row r="130" spans="4:9" s="1" customFormat="1" ht="42" customHeight="1">
      <c r="D130" s="712" t="s">
        <v>364</v>
      </c>
      <c r="E130" s="20">
        <v>104</v>
      </c>
      <c r="F130" s="3" t="s">
        <v>1118</v>
      </c>
      <c r="G130" s="678"/>
      <c r="H130" s="679"/>
      <c r="I130" s="681"/>
    </row>
    <row r="131" spans="4:9" s="1" customFormat="1" ht="24.95" customHeight="1">
      <c r="D131" s="712" t="s">
        <v>364</v>
      </c>
      <c r="E131" s="20">
        <v>105</v>
      </c>
      <c r="F131" s="3" t="s">
        <v>917</v>
      </c>
      <c r="G131" s="678"/>
      <c r="H131" s="679"/>
      <c r="I131" s="681"/>
    </row>
    <row r="132" spans="4:9" s="1" customFormat="1" ht="24.95" customHeight="1">
      <c r="D132" s="713" t="s">
        <v>1119</v>
      </c>
      <c r="E132" s="682" t="s">
        <v>1120</v>
      </c>
      <c r="F132" s="682"/>
      <c r="G132" s="689">
        <v>1</v>
      </c>
      <c r="H132" s="686"/>
      <c r="I132" s="680"/>
    </row>
    <row r="133" spans="4:9" s="1" customFormat="1" ht="24.95" customHeight="1">
      <c r="D133" s="714"/>
      <c r="E133" s="20">
        <v>106</v>
      </c>
      <c r="F133" s="3" t="s">
        <v>1121</v>
      </c>
      <c r="G133" s="690"/>
      <c r="H133" s="687"/>
      <c r="I133" s="681"/>
    </row>
    <row r="134" spans="4:9" s="1" customFormat="1" ht="24.95" customHeight="1">
      <c r="D134" s="714"/>
      <c r="E134" s="20">
        <v>107</v>
      </c>
      <c r="F134" s="3" t="s">
        <v>1122</v>
      </c>
      <c r="G134" s="690"/>
      <c r="H134" s="687"/>
      <c r="I134" s="681"/>
    </row>
    <row r="135" spans="4:9" s="1" customFormat="1" ht="24.95" customHeight="1">
      <c r="D135" s="714"/>
      <c r="E135" s="20">
        <v>108</v>
      </c>
      <c r="F135" s="3" t="s">
        <v>1123</v>
      </c>
      <c r="G135" s="690"/>
      <c r="H135" s="687"/>
      <c r="I135" s="681"/>
    </row>
    <row r="136" spans="4:9" s="1" customFormat="1" ht="24.95" customHeight="1">
      <c r="D136" s="715"/>
      <c r="E136" s="20">
        <v>109</v>
      </c>
      <c r="F136" s="3" t="s">
        <v>1124</v>
      </c>
      <c r="G136" s="691"/>
      <c r="H136" s="688"/>
      <c r="I136" s="685"/>
    </row>
    <row r="137" spans="4:9" s="1" customFormat="1" ht="24.95" customHeight="1">
      <c r="D137" s="713" t="s">
        <v>1103</v>
      </c>
      <c r="E137" s="682" t="s">
        <v>1104</v>
      </c>
      <c r="F137" s="682"/>
      <c r="G137" s="678">
        <v>1</v>
      </c>
      <c r="H137" s="679"/>
      <c r="I137" s="680"/>
    </row>
    <row r="138" spans="4:9" s="1" customFormat="1" ht="24.95" customHeight="1">
      <c r="D138" s="714"/>
      <c r="E138" s="20">
        <v>110</v>
      </c>
      <c r="F138" s="4" t="s">
        <v>1106</v>
      </c>
      <c r="G138" s="678"/>
      <c r="H138" s="679"/>
      <c r="I138" s="681"/>
    </row>
    <row r="139" spans="4:9" s="1" customFormat="1" ht="24.95" customHeight="1">
      <c r="D139" s="714"/>
      <c r="E139" s="20">
        <v>11</v>
      </c>
      <c r="F139" s="3" t="s">
        <v>1105</v>
      </c>
      <c r="G139" s="678"/>
      <c r="H139" s="679"/>
      <c r="I139" s="681"/>
    </row>
    <row r="140" spans="4:9" s="1" customFormat="1" ht="24.95" customHeight="1">
      <c r="D140" s="715"/>
      <c r="E140" s="20">
        <v>112</v>
      </c>
      <c r="F140" s="3" t="s">
        <v>1107</v>
      </c>
      <c r="G140" s="678"/>
      <c r="H140" s="679"/>
      <c r="I140" s="685"/>
    </row>
    <row r="141" spans="4:9" s="1" customFormat="1" ht="24.95" customHeight="1">
      <c r="D141" s="712" t="s">
        <v>1108</v>
      </c>
      <c r="E141" s="683" t="s">
        <v>1109</v>
      </c>
      <c r="F141" s="682"/>
      <c r="G141" s="678">
        <v>1</v>
      </c>
      <c r="H141" s="679"/>
      <c r="I141" s="684"/>
    </row>
    <row r="142" spans="4:9" s="1" customFormat="1" ht="24.95" customHeight="1">
      <c r="D142" s="712"/>
      <c r="E142" s="87">
        <v>113</v>
      </c>
      <c r="F142" s="4" t="s">
        <v>1114</v>
      </c>
      <c r="G142" s="678"/>
      <c r="H142" s="679"/>
      <c r="I142" s="684"/>
    </row>
    <row r="143" spans="4:9" s="1" customFormat="1" ht="40.5" customHeight="1">
      <c r="D143" s="712"/>
      <c r="E143" s="87">
        <v>114</v>
      </c>
      <c r="F143" s="3" t="s">
        <v>1113</v>
      </c>
      <c r="G143" s="678"/>
      <c r="H143" s="679"/>
      <c r="I143" s="684"/>
    </row>
    <row r="144" spans="4:9" s="1" customFormat="1" ht="39" customHeight="1">
      <c r="D144" s="712"/>
      <c r="E144" s="87">
        <v>115</v>
      </c>
      <c r="F144" s="3" t="s">
        <v>1112</v>
      </c>
      <c r="G144" s="678"/>
      <c r="H144" s="679"/>
      <c r="I144" s="684"/>
    </row>
    <row r="145" spans="4:9" s="1" customFormat="1" ht="24.95" customHeight="1">
      <c r="D145" s="712"/>
      <c r="E145" s="86">
        <v>116</v>
      </c>
      <c r="F145" s="3" t="s">
        <v>1111</v>
      </c>
      <c r="G145" s="678"/>
      <c r="H145" s="679"/>
      <c r="I145" s="684"/>
    </row>
    <row r="146" spans="4:9" s="1" customFormat="1" ht="24.95" customHeight="1">
      <c r="D146" s="712"/>
      <c r="E146" s="86">
        <v>117</v>
      </c>
      <c r="F146" s="3" t="s">
        <v>1110</v>
      </c>
      <c r="G146" s="678"/>
      <c r="H146" s="679"/>
      <c r="I146" s="684"/>
    </row>
    <row r="147" spans="4:9" s="1" customFormat="1" ht="24.95" customHeight="1">
      <c r="D147" s="692"/>
      <c r="E147" s="692"/>
      <c r="F147" s="693"/>
      <c r="G147" s="226">
        <f>SUM(G4:G146)</f>
        <v>25</v>
      </c>
      <c r="H147" s="226">
        <f>SUM(H4:H146)</f>
        <v>0</v>
      </c>
      <c r="I147" s="227"/>
    </row>
    <row r="148" spans="4:9" s="1" customFormat="1" ht="24.95" customHeight="1">
      <c r="D148" s="700"/>
      <c r="E148" s="701"/>
      <c r="F148" s="716" t="s">
        <v>7</v>
      </c>
      <c r="G148" s="676"/>
      <c r="H148" s="704" t="s">
        <v>6</v>
      </c>
      <c r="I148" s="706">
        <f>H147*100/G147</f>
        <v>0</v>
      </c>
    </row>
    <row r="149" spans="4:9" s="1" customFormat="1" ht="24.95" customHeight="1">
      <c r="D149" s="702"/>
      <c r="E149" s="703"/>
      <c r="F149" s="717"/>
      <c r="G149" s="677"/>
      <c r="H149" s="705"/>
      <c r="I149" s="707"/>
    </row>
    <row r="150" spans="4:9"/>
    <row r="151" spans="4:9"/>
    <row r="152" spans="4:9"/>
    <row r="153" spans="4:9"/>
    <row r="154" spans="4:9"/>
    <row r="155" spans="4:9"/>
    <row r="156" spans="4:9"/>
    <row r="157" spans="4:9"/>
    <row r="158" spans="4:9"/>
    <row r="159" spans="4:9"/>
    <row r="160" spans="4:9"/>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sheetData>
  <sheetProtection formatRows="0" selectLockedCells="1"/>
  <mergeCells count="134">
    <mergeCell ref="D4:D10"/>
    <mergeCell ref="D11:D14"/>
    <mergeCell ref="D15:D19"/>
    <mergeCell ref="D20:D23"/>
    <mergeCell ref="D24:D28"/>
    <mergeCell ref="D30:D34"/>
    <mergeCell ref="D35:D40"/>
    <mergeCell ref="D41:D47"/>
    <mergeCell ref="D48:D55"/>
    <mergeCell ref="F148:F149"/>
    <mergeCell ref="E99:F99"/>
    <mergeCell ref="E106:F106"/>
    <mergeCell ref="D56:D60"/>
    <mergeCell ref="D61:D68"/>
    <mergeCell ref="D69:D84"/>
    <mergeCell ref="D85:D88"/>
    <mergeCell ref="D89:D93"/>
    <mergeCell ref="D94:D98"/>
    <mergeCell ref="D99:D100"/>
    <mergeCell ref="D101:D105"/>
    <mergeCell ref="D106:D108"/>
    <mergeCell ref="G85:G88"/>
    <mergeCell ref="H85:H88"/>
    <mergeCell ref="D109:D117"/>
    <mergeCell ref="D118:D120"/>
    <mergeCell ref="D121:D127"/>
    <mergeCell ref="D128:D131"/>
    <mergeCell ref="D132:D136"/>
    <mergeCell ref="D137:D140"/>
    <mergeCell ref="D141:D146"/>
    <mergeCell ref="H89:H93"/>
    <mergeCell ref="H56:H60"/>
    <mergeCell ref="H109:H117"/>
    <mergeCell ref="D1:E2"/>
    <mergeCell ref="G1:H1"/>
    <mergeCell ref="G2:H2"/>
    <mergeCell ref="E137:F137"/>
    <mergeCell ref="I137:I140"/>
    <mergeCell ref="E109:F109"/>
    <mergeCell ref="E20:F20"/>
    <mergeCell ref="G20:G23"/>
    <mergeCell ref="H20:H23"/>
    <mergeCell ref="I20:I23"/>
    <mergeCell ref="E15:F15"/>
    <mergeCell ref="G15:G19"/>
    <mergeCell ref="H15:H19"/>
    <mergeCell ref="I15:I19"/>
    <mergeCell ref="E35:F35"/>
    <mergeCell ref="G56:G60"/>
    <mergeCell ref="G109:G117"/>
    <mergeCell ref="G69:G84"/>
    <mergeCell ref="E4:F4"/>
    <mergeCell ref="G4:G10"/>
    <mergeCell ref="H4:H10"/>
    <mergeCell ref="E85:F85"/>
    <mergeCell ref="I85:I88"/>
    <mergeCell ref="E89:F89"/>
    <mergeCell ref="G89:G93"/>
    <mergeCell ref="E41:F41"/>
    <mergeCell ref="I41:I47"/>
    <mergeCell ref="E48:F48"/>
    <mergeCell ref="E56:F56"/>
    <mergeCell ref="I56:I60"/>
    <mergeCell ref="D148:E149"/>
    <mergeCell ref="H148:H149"/>
    <mergeCell ref="I148:I149"/>
    <mergeCell ref="H41:H47"/>
    <mergeCell ref="G41:G47"/>
    <mergeCell ref="E61:F61"/>
    <mergeCell ref="E69:F69"/>
    <mergeCell ref="I109:I117"/>
    <mergeCell ref="E121:F121"/>
    <mergeCell ref="I121:I127"/>
    <mergeCell ref="E128:F128"/>
    <mergeCell ref="I61:I68"/>
    <mergeCell ref="H61:H68"/>
    <mergeCell ref="G61:G68"/>
    <mergeCell ref="I69:I84"/>
    <mergeCell ref="H69:H84"/>
    <mergeCell ref="H35:H40"/>
    <mergeCell ref="I4:I10"/>
    <mergeCell ref="H48:H55"/>
    <mergeCell ref="G48:G55"/>
    <mergeCell ref="I48:I55"/>
    <mergeCell ref="I35:I40"/>
    <mergeCell ref="E11:F11"/>
    <mergeCell ref="G11:G14"/>
    <mergeCell ref="H11:H14"/>
    <mergeCell ref="I11:I14"/>
    <mergeCell ref="G35:G40"/>
    <mergeCell ref="E30:F30"/>
    <mergeCell ref="G30:G34"/>
    <mergeCell ref="H30:H34"/>
    <mergeCell ref="E24:F24"/>
    <mergeCell ref="I30:I34"/>
    <mergeCell ref="I24:I29"/>
    <mergeCell ref="H24:H29"/>
    <mergeCell ref="G24:G29"/>
    <mergeCell ref="I89:I93"/>
    <mergeCell ref="E94:F94"/>
    <mergeCell ref="G94:G98"/>
    <mergeCell ref="H94:H98"/>
    <mergeCell ref="I94:I98"/>
    <mergeCell ref="I99:I100"/>
    <mergeCell ref="E101:F101"/>
    <mergeCell ref="G101:G105"/>
    <mergeCell ref="H101:H105"/>
    <mergeCell ref="I101:I105"/>
    <mergeCell ref="G99:G100"/>
    <mergeCell ref="H99:H100"/>
    <mergeCell ref="G148:G149"/>
    <mergeCell ref="G106:G108"/>
    <mergeCell ref="H106:H108"/>
    <mergeCell ref="I106:I108"/>
    <mergeCell ref="E118:F118"/>
    <mergeCell ref="G118:G120"/>
    <mergeCell ref="H118:H120"/>
    <mergeCell ref="I118:I120"/>
    <mergeCell ref="E141:F141"/>
    <mergeCell ref="I141:I146"/>
    <mergeCell ref="H141:H146"/>
    <mergeCell ref="G141:G146"/>
    <mergeCell ref="G128:G131"/>
    <mergeCell ref="H128:H131"/>
    <mergeCell ref="I128:I131"/>
    <mergeCell ref="E132:F132"/>
    <mergeCell ref="I132:I136"/>
    <mergeCell ref="H132:H136"/>
    <mergeCell ref="G132:G136"/>
    <mergeCell ref="H137:H140"/>
    <mergeCell ref="G137:G140"/>
    <mergeCell ref="H121:H127"/>
    <mergeCell ref="G121:G127"/>
    <mergeCell ref="D147:F147"/>
  </mergeCells>
  <pageMargins left="0.7" right="0.7" top="0.75" bottom="0.75" header="0.3" footer="0.3"/>
  <pageSetup scale="5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rightToLeft="1" workbookViewId="0">
      <selection activeCell="C1" sqref="C1"/>
    </sheetView>
  </sheetViews>
  <sheetFormatPr defaultRowHeight="15"/>
  <cols>
    <col min="1" max="1" width="18.5703125" customWidth="1"/>
    <col min="2" max="2" width="8.28515625" customWidth="1"/>
    <col min="3" max="3" width="104.42578125" customWidth="1"/>
    <col min="4" max="4" width="12.85546875" customWidth="1"/>
    <col min="5" max="5" width="12.42578125" customWidth="1"/>
    <col min="6" max="6" width="27" customWidth="1"/>
  </cols>
  <sheetData>
    <row r="1" spans="1:6" ht="62.25" customHeight="1">
      <c r="A1" s="1042"/>
      <c r="B1" s="1043"/>
      <c r="C1" s="429" t="s">
        <v>2987</v>
      </c>
      <c r="D1" s="730" t="s">
        <v>785</v>
      </c>
      <c r="E1" s="730"/>
      <c r="F1" s="484">
        <f>'شناسنامه بازدید'!D3</f>
        <v>0</v>
      </c>
    </row>
    <row r="2" spans="1:6" ht="41.25" customHeight="1">
      <c r="A2" s="855"/>
      <c r="B2" s="856"/>
      <c r="C2" s="151" t="str">
        <f>"نام ارزیاب / ارزیابان:       "&amp;'شناسنامه بازدید'!C33</f>
        <v xml:space="preserve">نام ارزیاب / ارزیابان:       </v>
      </c>
      <c r="D2" s="711" t="s">
        <v>357</v>
      </c>
      <c r="E2" s="711"/>
      <c r="F2" s="485">
        <f>'شناسنامه بازدید'!B3</f>
        <v>0</v>
      </c>
    </row>
    <row r="3" spans="1:6" ht="45" customHeight="1">
      <c r="A3" s="287" t="s">
        <v>0</v>
      </c>
      <c r="B3" s="520" t="s">
        <v>1</v>
      </c>
      <c r="C3" s="64" t="s">
        <v>2</v>
      </c>
      <c r="D3" s="524" t="s">
        <v>2094</v>
      </c>
      <c r="E3" s="498" t="s">
        <v>3</v>
      </c>
      <c r="F3" s="525" t="s">
        <v>2095</v>
      </c>
    </row>
    <row r="4" spans="1:6" ht="39.950000000000003" customHeight="1">
      <c r="A4" s="1071" t="s">
        <v>2879</v>
      </c>
      <c r="B4" s="521">
        <v>1</v>
      </c>
      <c r="C4" s="465" t="s">
        <v>2880</v>
      </c>
      <c r="D4" s="456">
        <v>4</v>
      </c>
      <c r="E4" s="459"/>
      <c r="F4" s="458"/>
    </row>
    <row r="5" spans="1:6" ht="39.950000000000003" customHeight="1">
      <c r="A5" s="1071"/>
      <c r="B5" s="521">
        <v>2</v>
      </c>
      <c r="C5" s="465" t="s">
        <v>2881</v>
      </c>
      <c r="D5" s="456">
        <v>4</v>
      </c>
      <c r="E5" s="457"/>
      <c r="F5" s="458"/>
    </row>
    <row r="6" spans="1:6" ht="39.950000000000003" customHeight="1">
      <c r="A6" s="1071"/>
      <c r="B6" s="521">
        <v>3</v>
      </c>
      <c r="C6" s="465" t="s">
        <v>2882</v>
      </c>
      <c r="D6" s="456">
        <v>4</v>
      </c>
      <c r="E6" s="457"/>
      <c r="F6" s="458"/>
    </row>
    <row r="7" spans="1:6" ht="39.950000000000003" customHeight="1">
      <c r="A7" s="1072" t="s">
        <v>2883</v>
      </c>
      <c r="B7" s="522">
        <v>4</v>
      </c>
      <c r="C7" s="465" t="s">
        <v>2884</v>
      </c>
      <c r="D7" s="456">
        <v>4</v>
      </c>
      <c r="E7" s="457"/>
      <c r="F7" s="458"/>
    </row>
    <row r="8" spans="1:6" ht="39.950000000000003" customHeight="1">
      <c r="A8" s="1072"/>
      <c r="B8" s="522">
        <v>5</v>
      </c>
      <c r="C8" s="465" t="s">
        <v>2885</v>
      </c>
      <c r="D8" s="456">
        <v>4</v>
      </c>
      <c r="E8" s="457"/>
      <c r="F8" s="458" t="s">
        <v>2667</v>
      </c>
    </row>
    <row r="9" spans="1:6" ht="39.950000000000003" customHeight="1">
      <c r="A9" s="1072" t="s">
        <v>2123</v>
      </c>
      <c r="B9" s="522">
        <v>6</v>
      </c>
      <c r="C9" s="465" t="s">
        <v>2886</v>
      </c>
      <c r="D9" s="456">
        <v>4</v>
      </c>
      <c r="E9" s="457"/>
      <c r="F9" s="458" t="s">
        <v>2667</v>
      </c>
    </row>
    <row r="10" spans="1:6" ht="39.950000000000003" customHeight="1">
      <c r="A10" s="1072"/>
      <c r="B10" s="522">
        <v>7</v>
      </c>
      <c r="C10" s="465" t="s">
        <v>2887</v>
      </c>
      <c r="D10" s="456">
        <v>4</v>
      </c>
      <c r="E10" s="457"/>
      <c r="F10" s="458"/>
    </row>
    <row r="11" spans="1:6" ht="39.950000000000003" customHeight="1">
      <c r="A11" s="1072"/>
      <c r="B11" s="522">
        <v>8</v>
      </c>
      <c r="C11" s="465" t="s">
        <v>2888</v>
      </c>
      <c r="D11" s="456">
        <v>4</v>
      </c>
      <c r="E11" s="457"/>
      <c r="F11" s="458"/>
    </row>
    <row r="12" spans="1:6" ht="39.950000000000003" customHeight="1">
      <c r="A12" s="1072"/>
      <c r="B12" s="522">
        <v>9</v>
      </c>
      <c r="C12" s="465" t="s">
        <v>2889</v>
      </c>
      <c r="D12" s="456">
        <v>4</v>
      </c>
      <c r="E12" s="459"/>
      <c r="F12" s="458"/>
    </row>
    <row r="13" spans="1:6" ht="39.950000000000003" customHeight="1">
      <c r="A13" s="1072"/>
      <c r="B13" s="522">
        <v>10</v>
      </c>
      <c r="C13" s="465" t="s">
        <v>2890</v>
      </c>
      <c r="D13" s="456">
        <v>4</v>
      </c>
      <c r="E13" s="457"/>
      <c r="F13" s="458"/>
    </row>
    <row r="14" spans="1:6" ht="39.950000000000003" customHeight="1">
      <c r="A14" s="1072"/>
      <c r="B14" s="522">
        <v>11</v>
      </c>
      <c r="C14" s="465" t="s">
        <v>2891</v>
      </c>
      <c r="D14" s="456">
        <v>4</v>
      </c>
      <c r="E14" s="457"/>
      <c r="F14" s="458"/>
    </row>
    <row r="15" spans="1:6" ht="39.950000000000003" customHeight="1">
      <c r="A15" s="1072"/>
      <c r="B15" s="522">
        <v>12</v>
      </c>
      <c r="C15" s="465" t="s">
        <v>2892</v>
      </c>
      <c r="D15" s="456">
        <v>4</v>
      </c>
      <c r="E15" s="457"/>
      <c r="F15" s="458"/>
    </row>
    <row r="16" spans="1:6" ht="39.950000000000003" customHeight="1">
      <c r="A16" s="1063" t="s">
        <v>2893</v>
      </c>
      <c r="B16" s="523">
        <v>13</v>
      </c>
      <c r="C16" s="465" t="s">
        <v>2894</v>
      </c>
      <c r="D16" s="456">
        <v>4</v>
      </c>
      <c r="E16" s="457"/>
      <c r="F16" s="458"/>
    </row>
    <row r="17" spans="1:6" ht="39.950000000000003" customHeight="1">
      <c r="A17" s="1063"/>
      <c r="B17" s="523">
        <v>14</v>
      </c>
      <c r="C17" s="465" t="s">
        <v>2895</v>
      </c>
      <c r="D17" s="456">
        <v>4</v>
      </c>
      <c r="E17" s="457"/>
      <c r="F17" s="458"/>
    </row>
    <row r="18" spans="1:6" ht="39.950000000000003" customHeight="1">
      <c r="A18" s="1063"/>
      <c r="B18" s="523">
        <v>15</v>
      </c>
      <c r="C18" s="465" t="s">
        <v>2896</v>
      </c>
      <c r="D18" s="456">
        <v>4</v>
      </c>
      <c r="E18" s="457"/>
      <c r="F18" s="458"/>
    </row>
    <row r="19" spans="1:6" ht="39.950000000000003" customHeight="1">
      <c r="A19" s="1063"/>
      <c r="B19" s="523">
        <v>16</v>
      </c>
      <c r="C19" s="466" t="s">
        <v>2897</v>
      </c>
      <c r="D19" s="456">
        <v>4</v>
      </c>
      <c r="E19" s="460"/>
      <c r="F19" s="461"/>
    </row>
    <row r="20" spans="1:6" ht="39.950000000000003" customHeight="1">
      <c r="A20" s="1063"/>
      <c r="B20" s="523">
        <v>17</v>
      </c>
      <c r="C20" s="466" t="s">
        <v>2898</v>
      </c>
      <c r="D20" s="456">
        <v>4</v>
      </c>
      <c r="E20" s="460"/>
      <c r="F20" s="461"/>
    </row>
    <row r="21" spans="1:6" ht="34.5" customHeight="1">
      <c r="A21" s="1064" t="s">
        <v>2899</v>
      </c>
      <c r="B21" s="1065"/>
      <c r="C21" s="1066"/>
      <c r="D21" s="463">
        <f>SUM(D4:D20)</f>
        <v>68</v>
      </c>
      <c r="E21" s="463">
        <f>SUM(E4:E20)</f>
        <v>0</v>
      </c>
      <c r="F21" s="464"/>
    </row>
    <row r="22" spans="1:6" ht="39" customHeight="1" thickBot="1">
      <c r="A22" s="1067"/>
      <c r="B22" s="1068"/>
      <c r="C22" s="1069"/>
      <c r="D22" s="1070"/>
      <c r="E22" s="1070"/>
      <c r="F22" s="462">
        <f>E21*100/D21</f>
        <v>0</v>
      </c>
    </row>
  </sheetData>
  <mergeCells count="9">
    <mergeCell ref="A16:A20"/>
    <mergeCell ref="A21:C22"/>
    <mergeCell ref="D22:E22"/>
    <mergeCell ref="D2:E2"/>
    <mergeCell ref="D1:E1"/>
    <mergeCell ref="A4:A6"/>
    <mergeCell ref="A7:A8"/>
    <mergeCell ref="A9:A15"/>
    <mergeCell ref="A1:B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rightToLeft="1" topLeftCell="A64" workbookViewId="0">
      <selection activeCell="A73" sqref="A73:F74"/>
    </sheetView>
  </sheetViews>
  <sheetFormatPr defaultRowHeight="15"/>
  <cols>
    <col min="1" max="2" width="10.7109375" customWidth="1"/>
    <col min="3" max="3" width="120.7109375" customWidth="1"/>
    <col min="4" max="5" width="10.7109375" customWidth="1"/>
    <col min="6" max="6" width="50.7109375" customWidth="1"/>
  </cols>
  <sheetData>
    <row r="1" spans="1:6" ht="51">
      <c r="A1" s="1074"/>
      <c r="B1" s="1074"/>
      <c r="C1" s="467" t="s">
        <v>2900</v>
      </c>
      <c r="D1" s="1075" t="s">
        <v>2901</v>
      </c>
      <c r="E1" s="1075"/>
      <c r="F1" s="428">
        <f>'شناسنامه بازدید'!D3</f>
        <v>0</v>
      </c>
    </row>
    <row r="2" spans="1:6" ht="39" customHeight="1">
      <c r="A2" s="1074"/>
      <c r="B2" s="1074"/>
      <c r="C2" s="151" t="str">
        <f>"نام ارزیاب / ارزیابان:       "&amp;'شناسنامه بازدید'!C34</f>
        <v xml:space="preserve">نام ارزیاب / ارزیابان:       </v>
      </c>
      <c r="D2" s="1075" t="s">
        <v>357</v>
      </c>
      <c r="E2" s="1075"/>
      <c r="F2" s="428">
        <f>'شناسنامه بازدید'!B3</f>
        <v>0</v>
      </c>
    </row>
    <row r="3" spans="1:6" ht="51">
      <c r="A3" s="468" t="s">
        <v>2902</v>
      </c>
      <c r="B3" s="468" t="s">
        <v>1</v>
      </c>
      <c r="C3" s="469" t="s">
        <v>2903</v>
      </c>
      <c r="D3" s="468" t="s">
        <v>2461</v>
      </c>
      <c r="E3" s="468" t="s">
        <v>3</v>
      </c>
      <c r="F3" s="470" t="s">
        <v>786</v>
      </c>
    </row>
    <row r="4" spans="1:6" ht="25.5">
      <c r="A4" s="1076"/>
      <c r="B4" s="471">
        <v>1</v>
      </c>
      <c r="C4" s="5" t="s">
        <v>2904</v>
      </c>
      <c r="D4" s="430">
        <v>8</v>
      </c>
      <c r="E4" s="472"/>
      <c r="F4" s="917"/>
    </row>
    <row r="5" spans="1:6" ht="25.5">
      <c r="A5" s="1076"/>
      <c r="B5" s="471">
        <v>2</v>
      </c>
      <c r="C5" s="5" t="s">
        <v>2905</v>
      </c>
      <c r="D5" s="430">
        <v>4</v>
      </c>
      <c r="E5" s="472"/>
      <c r="F5" s="1039"/>
    </row>
    <row r="6" spans="1:6" ht="25.5">
      <c r="A6" s="1076"/>
      <c r="B6" s="471">
        <v>3</v>
      </c>
      <c r="C6" s="5" t="s">
        <v>2906</v>
      </c>
      <c r="D6" s="430">
        <v>2</v>
      </c>
      <c r="E6" s="473"/>
      <c r="F6" s="1039"/>
    </row>
    <row r="7" spans="1:6" ht="25.5">
      <c r="A7" s="1076"/>
      <c r="B7" s="471">
        <v>4</v>
      </c>
      <c r="C7" s="5" t="s">
        <v>2907</v>
      </c>
      <c r="D7" s="430">
        <v>2</v>
      </c>
      <c r="E7" s="473"/>
      <c r="F7" s="1039"/>
    </row>
    <row r="8" spans="1:6" ht="25.5">
      <c r="A8" s="1076"/>
      <c r="B8" s="471">
        <v>5</v>
      </c>
      <c r="C8" s="5" t="s">
        <v>2908</v>
      </c>
      <c r="D8" s="430">
        <v>2</v>
      </c>
      <c r="E8" s="473"/>
      <c r="F8" s="918"/>
    </row>
    <row r="9" spans="1:6" ht="25.5">
      <c r="A9" s="1076"/>
      <c r="B9" s="471">
        <v>6</v>
      </c>
      <c r="C9" s="5" t="s">
        <v>2909</v>
      </c>
      <c r="D9" s="430">
        <v>8</v>
      </c>
      <c r="E9" s="473"/>
      <c r="F9" s="917"/>
    </row>
    <row r="10" spans="1:6" ht="25.5">
      <c r="A10" s="1076"/>
      <c r="B10" s="471">
        <v>7</v>
      </c>
      <c r="C10" s="5" t="s">
        <v>2910</v>
      </c>
      <c r="D10" s="430">
        <v>8</v>
      </c>
      <c r="E10" s="472"/>
      <c r="F10" s="1039"/>
    </row>
    <row r="11" spans="1:6" ht="25.5">
      <c r="A11" s="1076"/>
      <c r="B11" s="471">
        <v>8</v>
      </c>
      <c r="C11" s="5" t="s">
        <v>2911</v>
      </c>
      <c r="D11" s="430">
        <v>12</v>
      </c>
      <c r="E11" s="472"/>
      <c r="F11" s="1039"/>
    </row>
    <row r="12" spans="1:6" ht="25.5">
      <c r="A12" s="1076"/>
      <c r="B12" s="471">
        <v>9</v>
      </c>
      <c r="C12" s="5" t="s">
        <v>2912</v>
      </c>
      <c r="D12" s="430">
        <v>2</v>
      </c>
      <c r="E12" s="472"/>
      <c r="F12" s="1039"/>
    </row>
    <row r="13" spans="1:6" ht="25.5">
      <c r="A13" s="1076"/>
      <c r="B13" s="471">
        <v>10</v>
      </c>
      <c r="C13" s="5" t="s">
        <v>2913</v>
      </c>
      <c r="D13" s="430">
        <v>4</v>
      </c>
      <c r="E13" s="472"/>
      <c r="F13" s="918"/>
    </row>
    <row r="14" spans="1:6" ht="25.5">
      <c r="A14" s="1076"/>
      <c r="B14" s="471">
        <v>11</v>
      </c>
      <c r="C14" s="5" t="s">
        <v>2914</v>
      </c>
      <c r="D14" s="430">
        <v>2</v>
      </c>
      <c r="E14" s="473"/>
      <c r="F14" s="917"/>
    </row>
    <row r="15" spans="1:6" ht="25.5">
      <c r="A15" s="1076"/>
      <c r="B15" s="471">
        <v>12</v>
      </c>
      <c r="C15" s="5" t="s">
        <v>2915</v>
      </c>
      <c r="D15" s="430">
        <v>2</v>
      </c>
      <c r="E15" s="473"/>
      <c r="F15" s="1039"/>
    </row>
    <row r="16" spans="1:6" ht="25.5">
      <c r="A16" s="1076"/>
      <c r="B16" s="471">
        <v>13</v>
      </c>
      <c r="C16" s="5" t="s">
        <v>2916</v>
      </c>
      <c r="D16" s="430">
        <v>2</v>
      </c>
      <c r="E16" s="473"/>
      <c r="F16" s="1039"/>
    </row>
    <row r="17" spans="1:6" ht="25.5">
      <c r="A17" s="1076"/>
      <c r="B17" s="471">
        <v>14</v>
      </c>
      <c r="C17" s="5" t="s">
        <v>2917</v>
      </c>
      <c r="D17" s="430">
        <v>4</v>
      </c>
      <c r="E17" s="473"/>
      <c r="F17" s="1039"/>
    </row>
    <row r="18" spans="1:6" ht="25.5">
      <c r="A18" s="1076"/>
      <c r="B18" s="471">
        <v>15</v>
      </c>
      <c r="C18" s="5" t="s">
        <v>2918</v>
      </c>
      <c r="D18" s="430">
        <v>2</v>
      </c>
      <c r="E18" s="473"/>
      <c r="F18" s="918"/>
    </row>
    <row r="19" spans="1:6" ht="25.5">
      <c r="A19" s="1076"/>
      <c r="B19" s="471">
        <v>16</v>
      </c>
      <c r="C19" s="5" t="s">
        <v>2919</v>
      </c>
      <c r="D19" s="430">
        <v>4</v>
      </c>
      <c r="E19" s="473"/>
      <c r="F19" s="917"/>
    </row>
    <row r="20" spans="1:6" ht="25.5">
      <c r="A20" s="1076"/>
      <c r="B20" s="471">
        <v>17</v>
      </c>
      <c r="C20" s="5" t="s">
        <v>2920</v>
      </c>
      <c r="D20" s="430">
        <v>8</v>
      </c>
      <c r="E20" s="472"/>
      <c r="F20" s="1039"/>
    </row>
    <row r="21" spans="1:6" ht="25.5">
      <c r="A21" s="1076"/>
      <c r="B21" s="471">
        <v>18</v>
      </c>
      <c r="C21" s="5" t="s">
        <v>2921</v>
      </c>
      <c r="D21" s="430">
        <v>4</v>
      </c>
      <c r="E21" s="472"/>
      <c r="F21" s="1039"/>
    </row>
    <row r="22" spans="1:6" ht="25.5">
      <c r="A22" s="1076"/>
      <c r="B22" s="471">
        <v>19</v>
      </c>
      <c r="C22" s="5" t="s">
        <v>2922</v>
      </c>
      <c r="D22" s="430">
        <v>4</v>
      </c>
      <c r="E22" s="473"/>
      <c r="F22" s="1039"/>
    </row>
    <row r="23" spans="1:6" ht="25.5">
      <c r="A23" s="1076"/>
      <c r="B23" s="471">
        <v>20</v>
      </c>
      <c r="C23" s="5" t="s">
        <v>2923</v>
      </c>
      <c r="D23" s="430">
        <v>2</v>
      </c>
      <c r="E23" s="473"/>
      <c r="F23" s="918"/>
    </row>
    <row r="24" spans="1:6" ht="25.5">
      <c r="A24" s="1076"/>
      <c r="B24" s="471">
        <v>21</v>
      </c>
      <c r="C24" s="5" t="s">
        <v>2924</v>
      </c>
      <c r="D24" s="430">
        <v>2</v>
      </c>
      <c r="E24" s="472"/>
      <c r="F24" s="917"/>
    </row>
    <row r="25" spans="1:6" ht="25.5">
      <c r="A25" s="1076"/>
      <c r="B25" s="471">
        <v>22</v>
      </c>
      <c r="C25" s="5" t="s">
        <v>2925</v>
      </c>
      <c r="D25" s="430">
        <v>2</v>
      </c>
      <c r="E25" s="473"/>
      <c r="F25" s="1039"/>
    </row>
    <row r="26" spans="1:6" ht="25.5">
      <c r="A26" s="1076"/>
      <c r="B26" s="471">
        <v>23</v>
      </c>
      <c r="C26" s="5" t="s">
        <v>2926</v>
      </c>
      <c r="D26" s="430">
        <v>8</v>
      </c>
      <c r="E26" s="473"/>
      <c r="F26" s="1039"/>
    </row>
    <row r="27" spans="1:6" ht="25.5">
      <c r="A27" s="1076"/>
      <c r="B27" s="471">
        <v>24</v>
      </c>
      <c r="C27" s="5" t="s">
        <v>2927</v>
      </c>
      <c r="D27" s="430">
        <v>8</v>
      </c>
      <c r="E27" s="472"/>
      <c r="F27" s="1039"/>
    </row>
    <row r="28" spans="1:6" ht="25.5">
      <c r="A28" s="1076"/>
      <c r="B28" s="471">
        <v>25</v>
      </c>
      <c r="C28" s="5" t="s">
        <v>2928</v>
      </c>
      <c r="D28" s="430">
        <v>4</v>
      </c>
      <c r="E28" s="473"/>
      <c r="F28" s="918"/>
    </row>
    <row r="29" spans="1:6" ht="25.5">
      <c r="A29" s="1076"/>
      <c r="B29" s="471">
        <v>26</v>
      </c>
      <c r="C29" s="5" t="s">
        <v>2929</v>
      </c>
      <c r="D29" s="430">
        <v>4</v>
      </c>
      <c r="E29" s="473"/>
      <c r="F29" s="917"/>
    </row>
    <row r="30" spans="1:6" ht="42">
      <c r="A30" s="1076"/>
      <c r="B30" s="471">
        <v>27</v>
      </c>
      <c r="C30" s="5" t="s">
        <v>2930</v>
      </c>
      <c r="D30" s="430">
        <v>4</v>
      </c>
      <c r="E30" s="473"/>
      <c r="F30" s="1039"/>
    </row>
    <row r="31" spans="1:6" ht="25.5">
      <c r="A31" s="1076"/>
      <c r="B31" s="471">
        <v>28</v>
      </c>
      <c r="C31" s="5" t="s">
        <v>2931</v>
      </c>
      <c r="D31" s="430">
        <v>4</v>
      </c>
      <c r="E31" s="473"/>
      <c r="F31" s="1039"/>
    </row>
    <row r="32" spans="1:6" ht="25.5">
      <c r="A32" s="1076"/>
      <c r="B32" s="471">
        <v>29</v>
      </c>
      <c r="C32" s="5" t="s">
        <v>2932</v>
      </c>
      <c r="D32" s="430">
        <v>4</v>
      </c>
      <c r="E32" s="473"/>
      <c r="F32" s="1039"/>
    </row>
    <row r="33" spans="1:6" ht="25.5">
      <c r="A33" s="1076"/>
      <c r="B33" s="471">
        <v>30</v>
      </c>
      <c r="C33" s="5" t="s">
        <v>2933</v>
      </c>
      <c r="D33" s="430">
        <v>12</v>
      </c>
      <c r="E33" s="473"/>
      <c r="F33" s="918"/>
    </row>
    <row r="34" spans="1:6" ht="25.5">
      <c r="A34" s="1076"/>
      <c r="B34" s="471">
        <v>31</v>
      </c>
      <c r="C34" s="5" t="s">
        <v>2934</v>
      </c>
      <c r="D34" s="430">
        <v>8</v>
      </c>
      <c r="E34" s="473"/>
      <c r="F34" s="917"/>
    </row>
    <row r="35" spans="1:6" ht="25.5">
      <c r="A35" s="1076"/>
      <c r="B35" s="471">
        <v>32</v>
      </c>
      <c r="C35" s="5" t="s">
        <v>2935</v>
      </c>
      <c r="D35" s="430">
        <v>8</v>
      </c>
      <c r="E35" s="473"/>
      <c r="F35" s="1039"/>
    </row>
    <row r="36" spans="1:6" ht="25.5">
      <c r="A36" s="1076"/>
      <c r="B36" s="471">
        <v>33</v>
      </c>
      <c r="C36" s="5" t="s">
        <v>2936</v>
      </c>
      <c r="D36" s="430">
        <v>4</v>
      </c>
      <c r="E36" s="472"/>
      <c r="F36" s="1039"/>
    </row>
    <row r="37" spans="1:6" ht="25.5">
      <c r="A37" s="1076"/>
      <c r="B37" s="471">
        <v>34</v>
      </c>
      <c r="C37" s="5" t="s">
        <v>2937</v>
      </c>
      <c r="D37" s="430">
        <v>8</v>
      </c>
      <c r="E37" s="472"/>
      <c r="F37" s="1039"/>
    </row>
    <row r="38" spans="1:6" ht="25.5">
      <c r="A38" s="1076"/>
      <c r="B38" s="471">
        <v>35</v>
      </c>
      <c r="C38" s="5" t="s">
        <v>2938</v>
      </c>
      <c r="D38" s="430">
        <v>4</v>
      </c>
      <c r="E38" s="472"/>
      <c r="F38" s="918"/>
    </row>
    <row r="39" spans="1:6" ht="25.5">
      <c r="A39" s="1076"/>
      <c r="B39" s="471">
        <v>36</v>
      </c>
      <c r="C39" s="5" t="s">
        <v>2939</v>
      </c>
      <c r="D39" s="430">
        <v>8</v>
      </c>
      <c r="E39" s="472"/>
      <c r="F39" s="917"/>
    </row>
    <row r="40" spans="1:6" ht="25.5">
      <c r="A40" s="1076"/>
      <c r="B40" s="471">
        <v>37</v>
      </c>
      <c r="C40" s="5" t="s">
        <v>2940</v>
      </c>
      <c r="D40" s="430">
        <v>8</v>
      </c>
      <c r="E40" s="472"/>
      <c r="F40" s="1039"/>
    </row>
    <row r="41" spans="1:6" ht="25.5">
      <c r="A41" s="1076"/>
      <c r="B41" s="471">
        <v>38</v>
      </c>
      <c r="C41" s="5" t="s">
        <v>2941</v>
      </c>
      <c r="D41" s="430">
        <v>4</v>
      </c>
      <c r="E41" s="472"/>
      <c r="F41" s="1039"/>
    </row>
    <row r="42" spans="1:6" ht="25.5">
      <c r="A42" s="1076"/>
      <c r="B42" s="471">
        <v>39</v>
      </c>
      <c r="C42" s="5" t="s">
        <v>2942</v>
      </c>
      <c r="D42" s="430">
        <v>2</v>
      </c>
      <c r="E42" s="472"/>
      <c r="F42" s="1039"/>
    </row>
    <row r="43" spans="1:6" ht="25.5">
      <c r="A43" s="1076"/>
      <c r="B43" s="471">
        <v>40</v>
      </c>
      <c r="C43" s="5" t="s">
        <v>2943</v>
      </c>
      <c r="D43" s="430">
        <v>2</v>
      </c>
      <c r="E43" s="472"/>
      <c r="F43" s="918"/>
    </row>
    <row r="44" spans="1:6" ht="25.5">
      <c r="A44" s="1076"/>
      <c r="B44" s="471">
        <v>41</v>
      </c>
      <c r="C44" s="5" t="s">
        <v>2944</v>
      </c>
      <c r="D44" s="430">
        <v>4</v>
      </c>
      <c r="E44" s="472"/>
      <c r="F44" s="917"/>
    </row>
    <row r="45" spans="1:6" ht="25.5">
      <c r="A45" s="1076"/>
      <c r="B45" s="471" t="s">
        <v>2945</v>
      </c>
      <c r="C45" s="5" t="s">
        <v>2946</v>
      </c>
      <c r="D45" s="430">
        <v>4</v>
      </c>
      <c r="E45" s="472"/>
      <c r="F45" s="1039"/>
    </row>
    <row r="46" spans="1:6" ht="25.5">
      <c r="A46" s="1076"/>
      <c r="B46" s="471" t="s">
        <v>2947</v>
      </c>
      <c r="C46" s="5" t="s">
        <v>2948</v>
      </c>
      <c r="D46" s="430">
        <v>4</v>
      </c>
      <c r="E46" s="472"/>
      <c r="F46" s="1039"/>
    </row>
    <row r="47" spans="1:6" ht="25.5">
      <c r="A47" s="1076"/>
      <c r="B47" s="471" t="s">
        <v>2949</v>
      </c>
      <c r="C47" s="5" t="s">
        <v>2950</v>
      </c>
      <c r="D47" s="430">
        <v>4</v>
      </c>
      <c r="E47" s="472"/>
      <c r="F47" s="1039"/>
    </row>
    <row r="48" spans="1:6" ht="25.5">
      <c r="A48" s="1076"/>
      <c r="B48" s="471">
        <v>45</v>
      </c>
      <c r="C48" s="5" t="s">
        <v>2951</v>
      </c>
      <c r="D48" s="430">
        <v>8</v>
      </c>
      <c r="E48" s="472"/>
      <c r="F48" s="918"/>
    </row>
    <row r="49" spans="1:6" ht="25.5">
      <c r="A49" s="1076"/>
      <c r="B49" s="471">
        <v>46</v>
      </c>
      <c r="C49" s="5" t="s">
        <v>2952</v>
      </c>
      <c r="D49" s="430">
        <v>8</v>
      </c>
      <c r="E49" s="472"/>
      <c r="F49" s="917"/>
    </row>
    <row r="50" spans="1:6" ht="25.5">
      <c r="A50" s="1076"/>
      <c r="B50" s="471">
        <v>47</v>
      </c>
      <c r="C50" s="5" t="s">
        <v>2953</v>
      </c>
      <c r="D50" s="430">
        <v>2</v>
      </c>
      <c r="E50" s="472"/>
      <c r="F50" s="1039"/>
    </row>
    <row r="51" spans="1:6" ht="25.5">
      <c r="A51" s="1076"/>
      <c r="B51" s="471">
        <v>48</v>
      </c>
      <c r="C51" s="5" t="s">
        <v>2954</v>
      </c>
      <c r="D51" s="430">
        <v>2</v>
      </c>
      <c r="E51" s="472"/>
      <c r="F51" s="1039"/>
    </row>
    <row r="52" spans="1:6" ht="25.5">
      <c r="A52" s="1076"/>
      <c r="B52" s="471">
        <v>49</v>
      </c>
      <c r="C52" s="5" t="s">
        <v>2955</v>
      </c>
      <c r="D52" s="430">
        <v>2</v>
      </c>
      <c r="E52" s="472"/>
      <c r="F52" s="1039"/>
    </row>
    <row r="53" spans="1:6" ht="25.5">
      <c r="A53" s="1076"/>
      <c r="B53" s="471">
        <v>50</v>
      </c>
      <c r="C53" s="5" t="s">
        <v>2956</v>
      </c>
      <c r="D53" s="430">
        <v>8</v>
      </c>
      <c r="E53" s="472"/>
      <c r="F53" s="918"/>
    </row>
    <row r="54" spans="1:6" ht="25.5">
      <c r="A54" s="1076"/>
      <c r="B54" s="471">
        <v>51</v>
      </c>
      <c r="C54" s="5" t="s">
        <v>2957</v>
      </c>
      <c r="D54" s="430">
        <v>16</v>
      </c>
      <c r="E54" s="472"/>
      <c r="F54" s="917"/>
    </row>
    <row r="55" spans="1:6" ht="25.5">
      <c r="A55" s="1076"/>
      <c r="B55" s="471">
        <v>52</v>
      </c>
      <c r="C55" s="5" t="s">
        <v>2958</v>
      </c>
      <c r="D55" s="430">
        <v>16</v>
      </c>
      <c r="E55" s="472"/>
      <c r="F55" s="1039"/>
    </row>
    <row r="56" spans="1:6" ht="25.5">
      <c r="A56" s="1076"/>
      <c r="B56" s="471">
        <v>53</v>
      </c>
      <c r="C56" s="5" t="s">
        <v>2959</v>
      </c>
      <c r="D56" s="430">
        <v>16</v>
      </c>
      <c r="E56" s="472"/>
      <c r="F56" s="1039"/>
    </row>
    <row r="57" spans="1:6" ht="25.5">
      <c r="A57" s="1076"/>
      <c r="B57" s="471">
        <v>54</v>
      </c>
      <c r="C57" s="5" t="s">
        <v>2960</v>
      </c>
      <c r="D57" s="430">
        <v>10</v>
      </c>
      <c r="E57" s="472"/>
      <c r="F57" s="1039"/>
    </row>
    <row r="58" spans="1:6" ht="25.5">
      <c r="A58" s="1076"/>
      <c r="B58" s="471">
        <v>55</v>
      </c>
      <c r="C58" s="5" t="s">
        <v>2961</v>
      </c>
      <c r="D58" s="430">
        <v>4</v>
      </c>
      <c r="E58" s="472"/>
      <c r="F58" s="918"/>
    </row>
    <row r="59" spans="1:6" ht="25.5">
      <c r="A59" s="1076"/>
      <c r="B59" s="471">
        <v>56</v>
      </c>
      <c r="C59" s="5" t="s">
        <v>2962</v>
      </c>
      <c r="D59" s="430">
        <v>2</v>
      </c>
      <c r="E59" s="472"/>
      <c r="F59" s="917"/>
    </row>
    <row r="60" spans="1:6" ht="25.5">
      <c r="A60" s="1076"/>
      <c r="B60" s="471" t="s">
        <v>2963</v>
      </c>
      <c r="C60" s="5" t="s">
        <v>2964</v>
      </c>
      <c r="D60" s="430">
        <v>2</v>
      </c>
      <c r="E60" s="472"/>
      <c r="F60" s="1039"/>
    </row>
    <row r="61" spans="1:6" ht="25.5">
      <c r="A61" s="1076"/>
      <c r="B61" s="471">
        <v>58</v>
      </c>
      <c r="C61" s="5" t="s">
        <v>2965</v>
      </c>
      <c r="D61" s="430">
        <v>2</v>
      </c>
      <c r="E61" s="472"/>
      <c r="F61" s="1039"/>
    </row>
    <row r="62" spans="1:6" ht="25.5">
      <c r="A62" s="1076"/>
      <c r="B62" s="471" t="s">
        <v>2966</v>
      </c>
      <c r="C62" s="5" t="s">
        <v>2967</v>
      </c>
      <c r="D62" s="430">
        <v>2</v>
      </c>
      <c r="E62" s="472"/>
      <c r="F62" s="1039"/>
    </row>
    <row r="63" spans="1:6" ht="25.5">
      <c r="A63" s="1076"/>
      <c r="B63" s="471" t="s">
        <v>2968</v>
      </c>
      <c r="C63" s="5" t="s">
        <v>2969</v>
      </c>
      <c r="D63" s="430">
        <v>4</v>
      </c>
      <c r="E63" s="472"/>
      <c r="F63" s="918"/>
    </row>
    <row r="64" spans="1:6" ht="25.5">
      <c r="A64" s="1076"/>
      <c r="B64" s="471" t="s">
        <v>2970</v>
      </c>
      <c r="C64" s="5" t="s">
        <v>2971</v>
      </c>
      <c r="D64" s="430">
        <v>2</v>
      </c>
      <c r="E64" s="472"/>
      <c r="F64" s="917"/>
    </row>
    <row r="65" spans="1:6" ht="25.5">
      <c r="A65" s="1076"/>
      <c r="B65" s="471" t="s">
        <v>2972</v>
      </c>
      <c r="C65" s="5" t="s">
        <v>2973</v>
      </c>
      <c r="D65" s="430">
        <v>4</v>
      </c>
      <c r="E65" s="472"/>
      <c r="F65" s="1039"/>
    </row>
    <row r="66" spans="1:6" ht="25.5">
      <c r="A66" s="1076"/>
      <c r="B66" s="471" t="s">
        <v>2974</v>
      </c>
      <c r="C66" s="5" t="s">
        <v>2975</v>
      </c>
      <c r="D66" s="430">
        <v>2</v>
      </c>
      <c r="E66" s="472"/>
      <c r="F66" s="1039"/>
    </row>
    <row r="67" spans="1:6" ht="25.5">
      <c r="A67" s="1076"/>
      <c r="B67" s="471" t="s">
        <v>2976</v>
      </c>
      <c r="C67" s="5" t="s">
        <v>2977</v>
      </c>
      <c r="D67" s="430">
        <v>4</v>
      </c>
      <c r="E67" s="472"/>
      <c r="F67" s="1039"/>
    </row>
    <row r="68" spans="1:6" ht="25.5">
      <c r="A68" s="1076"/>
      <c r="B68" s="471" t="s">
        <v>2978</v>
      </c>
      <c r="C68" s="5" t="s">
        <v>2979</v>
      </c>
      <c r="D68" s="430">
        <v>8</v>
      </c>
      <c r="E68" s="472"/>
      <c r="F68" s="1039"/>
    </row>
    <row r="69" spans="1:6" ht="25.5">
      <c r="A69" s="1076"/>
      <c r="B69" s="471" t="s">
        <v>2980</v>
      </c>
      <c r="C69" s="5" t="s">
        <v>2986</v>
      </c>
      <c r="D69" s="430">
        <v>8</v>
      </c>
      <c r="E69" s="472"/>
      <c r="F69" s="1039"/>
    </row>
    <row r="70" spans="1:6" ht="25.5">
      <c r="A70" s="1076"/>
      <c r="B70" s="471" t="s">
        <v>2981</v>
      </c>
      <c r="C70" s="5" t="s">
        <v>2982</v>
      </c>
      <c r="D70" s="430">
        <v>3</v>
      </c>
      <c r="E70" s="474"/>
      <c r="F70" s="1039"/>
    </row>
    <row r="71" spans="1:6" ht="25.5">
      <c r="A71" s="1076"/>
      <c r="B71" s="471" t="s">
        <v>2981</v>
      </c>
      <c r="C71" s="146" t="s">
        <v>2983</v>
      </c>
      <c r="D71" s="71">
        <v>2</v>
      </c>
      <c r="E71" s="475"/>
      <c r="F71" s="1039"/>
    </row>
    <row r="72" spans="1:6" ht="25.5">
      <c r="A72" s="1076"/>
      <c r="B72" s="476" t="s">
        <v>2984</v>
      </c>
      <c r="C72" s="477" t="s">
        <v>2985</v>
      </c>
      <c r="D72" s="478">
        <v>3</v>
      </c>
      <c r="E72" s="479"/>
      <c r="F72" s="918"/>
    </row>
    <row r="73" spans="1:6" ht="25.5">
      <c r="A73" s="1035" t="s">
        <v>4</v>
      </c>
      <c r="B73" s="1035"/>
      <c r="C73" s="431" t="s">
        <v>5</v>
      </c>
      <c r="D73" s="51">
        <f>SUM(D4:D72)</f>
        <v>350</v>
      </c>
      <c r="E73" s="1036" t="s">
        <v>6</v>
      </c>
      <c r="F73" s="1073">
        <f>D74/D73*100</f>
        <v>0</v>
      </c>
    </row>
    <row r="74" spans="1:6" ht="25.5">
      <c r="A74" s="1035"/>
      <c r="B74" s="1035"/>
      <c r="C74" s="431" t="s">
        <v>7</v>
      </c>
      <c r="D74" s="51">
        <f>SUM(E4:E72)</f>
        <v>0</v>
      </c>
      <c r="E74" s="1036"/>
      <c r="F74" s="1073"/>
    </row>
    <row r="75" spans="1:6" ht="21">
      <c r="A75" s="809" t="s">
        <v>9</v>
      </c>
      <c r="B75" s="809"/>
      <c r="C75" s="809"/>
      <c r="D75" s="809"/>
      <c r="E75" s="809"/>
      <c r="F75" s="809"/>
    </row>
  </sheetData>
  <mergeCells count="21">
    <mergeCell ref="F59:F63"/>
    <mergeCell ref="A1:B2"/>
    <mergeCell ref="D1:E1"/>
    <mergeCell ref="D2:E2"/>
    <mergeCell ref="A4:A72"/>
    <mergeCell ref="F4:F8"/>
    <mergeCell ref="F9:F13"/>
    <mergeCell ref="F14:F18"/>
    <mergeCell ref="F19:F23"/>
    <mergeCell ref="F24:F28"/>
    <mergeCell ref="F29:F33"/>
    <mergeCell ref="F34:F38"/>
    <mergeCell ref="F39:F43"/>
    <mergeCell ref="F44:F48"/>
    <mergeCell ref="F49:F53"/>
    <mergeCell ref="F54:F58"/>
    <mergeCell ref="F64:F72"/>
    <mergeCell ref="A73:B74"/>
    <mergeCell ref="E73:E74"/>
    <mergeCell ref="F73:F74"/>
    <mergeCell ref="A75:F7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rightToLeft="1" workbookViewId="0">
      <selection activeCell="C4" sqref="C4"/>
    </sheetView>
  </sheetViews>
  <sheetFormatPr defaultRowHeight="28.5"/>
  <cols>
    <col min="1" max="1" width="9.140625" style="653" customWidth="1"/>
    <col min="2" max="2" width="6.85546875" style="639" customWidth="1"/>
    <col min="3" max="3" width="104.140625" style="638" customWidth="1"/>
    <col min="4" max="4" width="36.7109375" style="639" customWidth="1"/>
    <col min="5" max="5" width="29" style="639" customWidth="1"/>
    <col min="6" max="6" width="17.42578125" customWidth="1"/>
    <col min="7" max="7" width="16.5703125" customWidth="1"/>
  </cols>
  <sheetData>
    <row r="1" spans="1:7" s="595" customFormat="1" ht="51">
      <c r="A1" s="1086"/>
      <c r="B1" s="1087"/>
      <c r="C1" s="1094" t="s">
        <v>3523</v>
      </c>
      <c r="D1" s="1094"/>
      <c r="E1" s="657" t="s">
        <v>2901</v>
      </c>
      <c r="F1" s="730">
        <f>'شناسنامه بازدید'!D3</f>
        <v>0</v>
      </c>
      <c r="G1" s="1093"/>
    </row>
    <row r="2" spans="1:7" s="595" customFormat="1" ht="36" customHeight="1">
      <c r="A2" s="1088"/>
      <c r="B2" s="1074"/>
      <c r="C2" s="711" t="str">
        <f>"نام ارزیاب / ارزیابان:       "&amp;'شناسنامه بازدید'!C35</f>
        <v xml:space="preserve">نام ارزیاب / ارزیابان:       </v>
      </c>
      <c r="D2" s="711"/>
      <c r="E2" s="658" t="s">
        <v>357</v>
      </c>
      <c r="F2" s="711">
        <f>'شناسنامه بازدید'!B3</f>
        <v>0</v>
      </c>
      <c r="G2" s="1092"/>
    </row>
    <row r="3" spans="1:7" ht="77.25" customHeight="1">
      <c r="A3" s="1089" t="s">
        <v>3520</v>
      </c>
      <c r="B3" s="1090"/>
      <c r="C3" s="1090"/>
      <c r="D3" s="1090"/>
      <c r="E3" s="1090"/>
      <c r="F3" s="1090"/>
      <c r="G3" s="1091"/>
    </row>
    <row r="4" spans="1:7" ht="51">
      <c r="A4" s="656" t="s">
        <v>2902</v>
      </c>
      <c r="B4" s="468" t="s">
        <v>1</v>
      </c>
      <c r="C4" s="469" t="s">
        <v>2903</v>
      </c>
      <c r="D4" s="654" t="s">
        <v>3210</v>
      </c>
      <c r="E4" s="654" t="s">
        <v>3211</v>
      </c>
      <c r="F4" s="659" t="s">
        <v>3209</v>
      </c>
      <c r="G4" s="655" t="s">
        <v>2830</v>
      </c>
    </row>
    <row r="5" spans="1:7" ht="36" customHeight="1">
      <c r="A5" s="1096" t="s">
        <v>3212</v>
      </c>
      <c r="B5" s="644">
        <v>1</v>
      </c>
      <c r="C5" s="641" t="s">
        <v>3213</v>
      </c>
      <c r="D5" s="645" t="s">
        <v>3214</v>
      </c>
      <c r="E5" s="645" t="s">
        <v>3215</v>
      </c>
      <c r="F5" s="660">
        <v>2</v>
      </c>
      <c r="G5" s="640"/>
    </row>
    <row r="6" spans="1:7" ht="51" customHeight="1">
      <c r="A6" s="1096"/>
      <c r="B6" s="644">
        <v>2</v>
      </c>
      <c r="C6" s="642" t="s">
        <v>3216</v>
      </c>
      <c r="D6" s="645" t="s">
        <v>3217</v>
      </c>
      <c r="E6" s="645" t="s">
        <v>3218</v>
      </c>
      <c r="F6" s="660">
        <v>2</v>
      </c>
      <c r="G6" s="640"/>
    </row>
    <row r="7" spans="1:7" ht="42">
      <c r="A7" s="1096"/>
      <c r="B7" s="644">
        <v>3</v>
      </c>
      <c r="C7" s="642" t="s">
        <v>3219</v>
      </c>
      <c r="D7" s="645" t="s">
        <v>3220</v>
      </c>
      <c r="E7" s="645" t="s">
        <v>3221</v>
      </c>
      <c r="F7" s="660">
        <v>2</v>
      </c>
      <c r="G7" s="640"/>
    </row>
    <row r="8" spans="1:7" ht="25.5">
      <c r="A8" s="1096"/>
      <c r="B8" s="644">
        <v>4</v>
      </c>
      <c r="C8" s="642" t="s">
        <v>3222</v>
      </c>
      <c r="D8" s="645" t="s">
        <v>3223</v>
      </c>
      <c r="E8" s="645" t="s">
        <v>3221</v>
      </c>
      <c r="F8" s="660">
        <v>2</v>
      </c>
      <c r="G8" s="640"/>
    </row>
    <row r="9" spans="1:7" ht="30.75" customHeight="1">
      <c r="A9" s="1096"/>
      <c r="B9" s="644">
        <v>5</v>
      </c>
      <c r="C9" s="642" t="s">
        <v>3519</v>
      </c>
      <c r="D9" s="645" t="s">
        <v>3224</v>
      </c>
      <c r="E9" s="646" t="s">
        <v>3221</v>
      </c>
      <c r="F9" s="660">
        <v>2</v>
      </c>
      <c r="G9" s="640"/>
    </row>
    <row r="10" spans="1:7" ht="31.5">
      <c r="A10" s="1096"/>
      <c r="B10" s="644">
        <v>6</v>
      </c>
      <c r="C10" s="642" t="s">
        <v>3225</v>
      </c>
      <c r="D10" s="645" t="s">
        <v>3226</v>
      </c>
      <c r="E10" s="645" t="s">
        <v>3221</v>
      </c>
      <c r="F10" s="660">
        <v>2</v>
      </c>
      <c r="G10" s="640"/>
    </row>
    <row r="11" spans="1:7" ht="47.25">
      <c r="A11" s="1096"/>
      <c r="B11" s="644">
        <v>7</v>
      </c>
      <c r="C11" s="642" t="s">
        <v>3227</v>
      </c>
      <c r="D11" s="645" t="s">
        <v>3228</v>
      </c>
      <c r="E11" s="645" t="s">
        <v>3229</v>
      </c>
      <c r="F11" s="660">
        <v>2</v>
      </c>
      <c r="G11" s="640"/>
    </row>
    <row r="12" spans="1:7" ht="42">
      <c r="A12" s="1096"/>
      <c r="B12" s="644">
        <v>8</v>
      </c>
      <c r="C12" s="642" t="s">
        <v>3230</v>
      </c>
      <c r="D12" s="645" t="s">
        <v>3231</v>
      </c>
      <c r="E12" s="645" t="s">
        <v>3232</v>
      </c>
      <c r="F12" s="660">
        <v>2</v>
      </c>
      <c r="G12" s="640"/>
    </row>
    <row r="13" spans="1:7" ht="31.5">
      <c r="A13" s="1096"/>
      <c r="B13" s="644">
        <v>9</v>
      </c>
      <c r="C13" s="642" t="s">
        <v>3233</v>
      </c>
      <c r="D13" s="645" t="s">
        <v>3234</v>
      </c>
      <c r="E13" s="645" t="s">
        <v>3235</v>
      </c>
      <c r="F13" s="660">
        <v>2</v>
      </c>
      <c r="G13" s="640"/>
    </row>
    <row r="14" spans="1:7" ht="31.5">
      <c r="A14" s="1096"/>
      <c r="B14" s="644">
        <v>10</v>
      </c>
      <c r="C14" s="642" t="s">
        <v>3236</v>
      </c>
      <c r="D14" s="645" t="s">
        <v>3237</v>
      </c>
      <c r="E14" s="647" t="s">
        <v>3238</v>
      </c>
      <c r="F14" s="660">
        <v>2</v>
      </c>
      <c r="G14" s="640"/>
    </row>
    <row r="15" spans="1:7" ht="42">
      <c r="A15" s="1096"/>
      <c r="B15" s="644">
        <v>11</v>
      </c>
      <c r="C15" s="642" t="s">
        <v>3239</v>
      </c>
      <c r="D15" s="645" t="s">
        <v>3240</v>
      </c>
      <c r="E15" s="645" t="s">
        <v>3241</v>
      </c>
      <c r="F15" s="660">
        <v>2</v>
      </c>
      <c r="G15" s="640"/>
    </row>
    <row r="16" spans="1:7" ht="42">
      <c r="A16" s="1096"/>
      <c r="B16" s="644">
        <v>12</v>
      </c>
      <c r="C16" s="642" t="s">
        <v>3242</v>
      </c>
      <c r="D16" s="645" t="s">
        <v>3243</v>
      </c>
      <c r="E16" s="645" t="s">
        <v>3241</v>
      </c>
      <c r="F16" s="660">
        <v>2</v>
      </c>
      <c r="G16" s="640"/>
    </row>
    <row r="17" spans="1:7" ht="47.25">
      <c r="A17" s="1096"/>
      <c r="B17" s="644">
        <v>13</v>
      </c>
      <c r="C17" s="642" t="s">
        <v>3244</v>
      </c>
      <c r="D17" s="645" t="s">
        <v>3245</v>
      </c>
      <c r="E17" s="645" t="s">
        <v>3246</v>
      </c>
      <c r="F17" s="660">
        <v>2</v>
      </c>
      <c r="G17" s="640"/>
    </row>
    <row r="18" spans="1:7" ht="84">
      <c r="A18" s="1096"/>
      <c r="B18" s="644">
        <v>14</v>
      </c>
      <c r="C18" s="642" t="s">
        <v>3247</v>
      </c>
      <c r="D18" s="645" t="s">
        <v>3248</v>
      </c>
      <c r="E18" s="645" t="s">
        <v>3249</v>
      </c>
      <c r="F18" s="660">
        <v>2</v>
      </c>
      <c r="G18" s="640"/>
    </row>
    <row r="19" spans="1:7" ht="42">
      <c r="A19" s="1096"/>
      <c r="B19" s="644">
        <v>15</v>
      </c>
      <c r="C19" s="642" t="s">
        <v>3250</v>
      </c>
      <c r="D19" s="645" t="s">
        <v>3251</v>
      </c>
      <c r="E19" s="645" t="s">
        <v>3249</v>
      </c>
      <c r="F19" s="660">
        <v>2</v>
      </c>
      <c r="G19" s="640"/>
    </row>
    <row r="20" spans="1:7" ht="42">
      <c r="A20" s="1096"/>
      <c r="B20" s="644">
        <v>16</v>
      </c>
      <c r="C20" s="642" t="s">
        <v>3252</v>
      </c>
      <c r="D20" s="645" t="s">
        <v>3251</v>
      </c>
      <c r="E20" s="645" t="s">
        <v>3253</v>
      </c>
      <c r="F20" s="660">
        <v>2</v>
      </c>
      <c r="G20" s="640"/>
    </row>
    <row r="21" spans="1:7" ht="42">
      <c r="A21" s="1096"/>
      <c r="B21" s="644">
        <v>17</v>
      </c>
      <c r="C21" s="642" t="s">
        <v>3254</v>
      </c>
      <c r="D21" s="645" t="s">
        <v>3251</v>
      </c>
      <c r="E21" s="645" t="s">
        <v>3255</v>
      </c>
      <c r="F21" s="660">
        <v>2</v>
      </c>
      <c r="G21" s="640"/>
    </row>
    <row r="22" spans="1:7" ht="84">
      <c r="A22" s="1096"/>
      <c r="B22" s="644">
        <v>18</v>
      </c>
      <c r="C22" s="642" t="s">
        <v>3256</v>
      </c>
      <c r="D22" s="645" t="s">
        <v>3257</v>
      </c>
      <c r="E22" s="645" t="s">
        <v>3258</v>
      </c>
      <c r="F22" s="660">
        <v>2</v>
      </c>
      <c r="G22" s="640"/>
    </row>
    <row r="23" spans="1:7" ht="63">
      <c r="A23" s="1096"/>
      <c r="B23" s="644">
        <v>19</v>
      </c>
      <c r="C23" s="642" t="s">
        <v>3259</v>
      </c>
      <c r="D23" s="645" t="s">
        <v>3260</v>
      </c>
      <c r="E23" s="645" t="s">
        <v>3249</v>
      </c>
      <c r="F23" s="660">
        <v>2</v>
      </c>
      <c r="G23" s="640"/>
    </row>
    <row r="24" spans="1:7" ht="25.5">
      <c r="A24" s="1096"/>
      <c r="B24" s="644">
        <v>20</v>
      </c>
      <c r="C24" s="642" t="s">
        <v>3261</v>
      </c>
      <c r="D24" s="645" t="s">
        <v>3262</v>
      </c>
      <c r="E24" s="648" t="s">
        <v>3263</v>
      </c>
      <c r="F24" s="660">
        <v>2</v>
      </c>
      <c r="G24" s="640"/>
    </row>
    <row r="25" spans="1:7" ht="63">
      <c r="A25" s="1096"/>
      <c r="B25" s="644">
        <v>21</v>
      </c>
      <c r="C25" s="642" t="s">
        <v>3264</v>
      </c>
      <c r="D25" s="645" t="s">
        <v>3265</v>
      </c>
      <c r="E25" s="648" t="s">
        <v>3263</v>
      </c>
      <c r="F25" s="660">
        <v>2</v>
      </c>
      <c r="G25" s="640"/>
    </row>
    <row r="26" spans="1:7" ht="47.25">
      <c r="A26" s="1096"/>
      <c r="B26" s="644">
        <v>22</v>
      </c>
      <c r="C26" s="642" t="s">
        <v>3266</v>
      </c>
      <c r="D26" s="645" t="s">
        <v>3267</v>
      </c>
      <c r="E26" s="648" t="s">
        <v>3263</v>
      </c>
      <c r="F26" s="660">
        <v>2</v>
      </c>
      <c r="G26" s="640"/>
    </row>
    <row r="27" spans="1:7" ht="78.75">
      <c r="A27" s="1096"/>
      <c r="B27" s="644">
        <v>23</v>
      </c>
      <c r="C27" s="642" t="s">
        <v>3268</v>
      </c>
      <c r="D27" s="645" t="s">
        <v>3269</v>
      </c>
      <c r="E27" s="645" t="s">
        <v>3255</v>
      </c>
      <c r="F27" s="660">
        <v>2</v>
      </c>
      <c r="G27" s="640"/>
    </row>
    <row r="28" spans="1:7" ht="31.5">
      <c r="A28" s="1096"/>
      <c r="B28" s="644">
        <v>24</v>
      </c>
      <c r="C28" s="642" t="s">
        <v>3270</v>
      </c>
      <c r="D28" s="645" t="s">
        <v>3271</v>
      </c>
      <c r="E28" s="645" t="s">
        <v>3255</v>
      </c>
      <c r="F28" s="660">
        <v>2</v>
      </c>
      <c r="G28" s="640"/>
    </row>
    <row r="29" spans="1:7" ht="31.5">
      <c r="A29" s="1096"/>
      <c r="B29" s="644">
        <v>25</v>
      </c>
      <c r="C29" s="642" t="s">
        <v>3272</v>
      </c>
      <c r="D29" s="645" t="s">
        <v>3273</v>
      </c>
      <c r="E29" s="648" t="s">
        <v>3274</v>
      </c>
      <c r="F29" s="660">
        <v>2</v>
      </c>
      <c r="G29" s="640"/>
    </row>
    <row r="30" spans="1:7" ht="42">
      <c r="A30" s="1096"/>
      <c r="B30" s="644">
        <v>26</v>
      </c>
      <c r="C30" s="642" t="s">
        <v>3275</v>
      </c>
      <c r="D30" s="645" t="s">
        <v>3276</v>
      </c>
      <c r="E30" s="645" t="s">
        <v>3221</v>
      </c>
      <c r="F30" s="660">
        <v>2</v>
      </c>
      <c r="G30" s="640"/>
    </row>
    <row r="31" spans="1:7" ht="25.5">
      <c r="A31" s="1096"/>
      <c r="B31" s="644">
        <v>27</v>
      </c>
      <c r="C31" s="642" t="s">
        <v>3277</v>
      </c>
      <c r="D31" s="645" t="s">
        <v>3278</v>
      </c>
      <c r="E31" s="645" t="s">
        <v>3221</v>
      </c>
      <c r="F31" s="660">
        <v>2</v>
      </c>
      <c r="G31" s="640"/>
    </row>
    <row r="32" spans="1:7" ht="25.5">
      <c r="A32" s="1096"/>
      <c r="B32" s="644">
        <v>28</v>
      </c>
      <c r="C32" s="642" t="s">
        <v>3279</v>
      </c>
      <c r="D32" s="651" t="s">
        <v>3280</v>
      </c>
      <c r="E32" s="645" t="s">
        <v>3221</v>
      </c>
      <c r="F32" s="660">
        <v>2</v>
      </c>
      <c r="G32" s="640"/>
    </row>
    <row r="33" spans="1:7" ht="42">
      <c r="A33" s="1096"/>
      <c r="B33" s="644">
        <v>29</v>
      </c>
      <c r="C33" s="642" t="s">
        <v>3281</v>
      </c>
      <c r="D33" s="645" t="s">
        <v>3282</v>
      </c>
      <c r="E33" s="649" t="s">
        <v>3283</v>
      </c>
      <c r="F33" s="660">
        <v>2</v>
      </c>
      <c r="G33" s="640"/>
    </row>
    <row r="34" spans="1:7" ht="47.25">
      <c r="A34" s="1096"/>
      <c r="B34" s="644">
        <v>30</v>
      </c>
      <c r="C34" s="642" t="s">
        <v>3284</v>
      </c>
      <c r="D34" s="645" t="s">
        <v>3285</v>
      </c>
      <c r="E34" s="645" t="s">
        <v>3221</v>
      </c>
      <c r="F34" s="660">
        <v>2</v>
      </c>
      <c r="G34" s="640"/>
    </row>
    <row r="35" spans="1:7" ht="47.25">
      <c r="A35" s="1096"/>
      <c r="B35" s="644">
        <v>31</v>
      </c>
      <c r="C35" s="642" t="s">
        <v>3286</v>
      </c>
      <c r="D35" s="645" t="s">
        <v>3287</v>
      </c>
      <c r="E35" s="645" t="s">
        <v>3288</v>
      </c>
      <c r="F35" s="660">
        <v>2</v>
      </c>
      <c r="G35" s="640"/>
    </row>
    <row r="36" spans="1:7" ht="47.25">
      <c r="A36" s="1096"/>
      <c r="B36" s="644">
        <v>32</v>
      </c>
      <c r="C36" s="642" t="s">
        <v>3289</v>
      </c>
      <c r="D36" s="645" t="s">
        <v>3290</v>
      </c>
      <c r="E36" s="645" t="s">
        <v>3291</v>
      </c>
      <c r="F36" s="660">
        <v>2</v>
      </c>
      <c r="G36" s="640"/>
    </row>
    <row r="37" spans="1:7" ht="47.25">
      <c r="A37" s="1096"/>
      <c r="B37" s="644">
        <v>33</v>
      </c>
      <c r="C37" s="642" t="s">
        <v>3292</v>
      </c>
      <c r="D37" s="645" t="s">
        <v>3293</v>
      </c>
      <c r="E37" s="645" t="s">
        <v>3294</v>
      </c>
      <c r="F37" s="660">
        <v>2</v>
      </c>
      <c r="G37" s="640"/>
    </row>
    <row r="38" spans="1:7" ht="47.25">
      <c r="A38" s="1096"/>
      <c r="B38" s="644">
        <v>34</v>
      </c>
      <c r="C38" s="642" t="s">
        <v>3295</v>
      </c>
      <c r="D38" s="645" t="s">
        <v>3296</v>
      </c>
      <c r="E38" s="645" t="s">
        <v>3221</v>
      </c>
      <c r="F38" s="660">
        <v>2</v>
      </c>
      <c r="G38" s="640"/>
    </row>
    <row r="39" spans="1:7" ht="62.25" customHeight="1">
      <c r="A39" s="1096"/>
      <c r="B39" s="644">
        <v>35</v>
      </c>
      <c r="C39" s="642" t="s">
        <v>3297</v>
      </c>
      <c r="D39" s="645" t="s">
        <v>3298</v>
      </c>
      <c r="E39" s="647" t="s">
        <v>3299</v>
      </c>
      <c r="F39" s="660">
        <v>2</v>
      </c>
      <c r="G39" s="640"/>
    </row>
    <row r="40" spans="1:7" ht="31.5">
      <c r="A40" s="1096"/>
      <c r="B40" s="644">
        <v>36</v>
      </c>
      <c r="C40" s="642" t="s">
        <v>3300</v>
      </c>
      <c r="D40" s="645" t="s">
        <v>3301</v>
      </c>
      <c r="E40" s="645" t="s">
        <v>3221</v>
      </c>
      <c r="F40" s="660">
        <v>2</v>
      </c>
      <c r="G40" s="640"/>
    </row>
    <row r="41" spans="1:7" ht="42">
      <c r="A41" s="1096"/>
      <c r="B41" s="644">
        <v>37</v>
      </c>
      <c r="C41" s="642" t="s">
        <v>3302</v>
      </c>
      <c r="D41" s="645" t="s">
        <v>3303</v>
      </c>
      <c r="E41" s="645" t="s">
        <v>3221</v>
      </c>
      <c r="F41" s="660">
        <v>2</v>
      </c>
      <c r="G41" s="640"/>
    </row>
    <row r="42" spans="1:7" ht="31.5">
      <c r="A42" s="1096"/>
      <c r="B42" s="644">
        <v>38</v>
      </c>
      <c r="C42" s="642" t="s">
        <v>3304</v>
      </c>
      <c r="D42" s="645" t="s">
        <v>3305</v>
      </c>
      <c r="E42" s="645" t="s">
        <v>3221</v>
      </c>
      <c r="F42" s="660">
        <v>2</v>
      </c>
      <c r="G42" s="640"/>
    </row>
    <row r="43" spans="1:7" ht="47.25">
      <c r="A43" s="1096"/>
      <c r="B43" s="644">
        <v>39</v>
      </c>
      <c r="C43" s="642" t="s">
        <v>3306</v>
      </c>
      <c r="D43" s="645" t="s">
        <v>3307</v>
      </c>
      <c r="E43" s="648" t="s">
        <v>3308</v>
      </c>
      <c r="F43" s="660">
        <v>2</v>
      </c>
      <c r="G43" s="640"/>
    </row>
    <row r="44" spans="1:7" ht="31.5">
      <c r="A44" s="1096"/>
      <c r="B44" s="644">
        <v>40</v>
      </c>
      <c r="C44" s="642" t="s">
        <v>3309</v>
      </c>
      <c r="D44" s="645" t="s">
        <v>3310</v>
      </c>
      <c r="E44" s="648" t="s">
        <v>3311</v>
      </c>
      <c r="F44" s="660">
        <v>2</v>
      </c>
      <c r="G44" s="640"/>
    </row>
    <row r="45" spans="1:7" ht="31.5">
      <c r="A45" s="1096"/>
      <c r="B45" s="644">
        <v>41</v>
      </c>
      <c r="C45" s="642" t="s">
        <v>3312</v>
      </c>
      <c r="D45" s="645" t="s">
        <v>3313</v>
      </c>
      <c r="E45" s="648" t="s">
        <v>3314</v>
      </c>
      <c r="F45" s="660">
        <v>2</v>
      </c>
      <c r="G45" s="640"/>
    </row>
    <row r="46" spans="1:7" ht="31.5">
      <c r="A46" s="1096"/>
      <c r="B46" s="644">
        <v>42</v>
      </c>
      <c r="C46" s="643" t="s">
        <v>3315</v>
      </c>
      <c r="D46" s="645" t="s">
        <v>3316</v>
      </c>
      <c r="E46" s="648" t="s">
        <v>3317</v>
      </c>
      <c r="F46" s="660">
        <v>2</v>
      </c>
      <c r="G46" s="640"/>
    </row>
    <row r="47" spans="1:7" ht="31.5">
      <c r="A47" s="1096"/>
      <c r="B47" s="644">
        <v>43</v>
      </c>
      <c r="C47" s="642" t="s">
        <v>3318</v>
      </c>
      <c r="D47" s="645" t="s">
        <v>3319</v>
      </c>
      <c r="E47" s="648" t="s">
        <v>3317</v>
      </c>
      <c r="F47" s="660">
        <v>2</v>
      </c>
      <c r="G47" s="640"/>
    </row>
    <row r="48" spans="1:7" ht="63">
      <c r="A48" s="1097" t="s">
        <v>3320</v>
      </c>
      <c r="B48" s="644">
        <v>44</v>
      </c>
      <c r="C48" s="642" t="s">
        <v>3321</v>
      </c>
      <c r="D48" s="648" t="s">
        <v>3322</v>
      </c>
      <c r="E48" s="648" t="s">
        <v>3323</v>
      </c>
      <c r="F48" s="660">
        <v>2</v>
      </c>
      <c r="G48" s="640"/>
    </row>
    <row r="49" spans="1:7" ht="31.5">
      <c r="A49" s="1097"/>
      <c r="B49" s="644">
        <v>45</v>
      </c>
      <c r="C49" s="642" t="s">
        <v>3324</v>
      </c>
      <c r="D49" s="645" t="s">
        <v>3325</v>
      </c>
      <c r="E49" s="645" t="s">
        <v>3326</v>
      </c>
      <c r="F49" s="660">
        <v>2</v>
      </c>
      <c r="G49" s="640"/>
    </row>
    <row r="50" spans="1:7" ht="31.5">
      <c r="A50" s="1097"/>
      <c r="B50" s="644">
        <v>46</v>
      </c>
      <c r="C50" s="642" t="s">
        <v>3327</v>
      </c>
      <c r="D50" s="645" t="s">
        <v>3328</v>
      </c>
      <c r="E50" s="648" t="s">
        <v>3329</v>
      </c>
      <c r="F50" s="660">
        <v>2</v>
      </c>
      <c r="G50" s="640"/>
    </row>
    <row r="51" spans="1:7" ht="31.5">
      <c r="A51" s="1097"/>
      <c r="B51" s="644">
        <v>47</v>
      </c>
      <c r="C51" s="642" t="s">
        <v>3330</v>
      </c>
      <c r="D51" s="651" t="s">
        <v>3331</v>
      </c>
      <c r="E51" s="648" t="s">
        <v>3332</v>
      </c>
      <c r="F51" s="660">
        <v>2</v>
      </c>
      <c r="G51" s="640"/>
    </row>
    <row r="52" spans="1:7" ht="25.5">
      <c r="A52" s="1097"/>
      <c r="B52" s="644">
        <v>48</v>
      </c>
      <c r="C52" s="642" t="s">
        <v>3333</v>
      </c>
      <c r="D52" s="651" t="s">
        <v>3334</v>
      </c>
      <c r="E52" s="648" t="s">
        <v>3326</v>
      </c>
      <c r="F52" s="660">
        <v>2</v>
      </c>
      <c r="G52" s="640"/>
    </row>
    <row r="53" spans="1:7" ht="42">
      <c r="A53" s="1097"/>
      <c r="B53" s="644">
        <v>49</v>
      </c>
      <c r="C53" s="642" t="s">
        <v>3335</v>
      </c>
      <c r="D53" s="645" t="s">
        <v>3336</v>
      </c>
      <c r="E53" s="648" t="s">
        <v>3332</v>
      </c>
      <c r="F53" s="660">
        <v>2</v>
      </c>
      <c r="G53" s="640"/>
    </row>
    <row r="54" spans="1:7" ht="31.5">
      <c r="A54" s="1097"/>
      <c r="B54" s="644">
        <v>50</v>
      </c>
      <c r="C54" s="642" t="s">
        <v>3337</v>
      </c>
      <c r="D54" s="648" t="s">
        <v>3338</v>
      </c>
      <c r="E54" s="648" t="s">
        <v>3332</v>
      </c>
      <c r="F54" s="660">
        <v>2</v>
      </c>
      <c r="G54" s="640"/>
    </row>
    <row r="55" spans="1:7" ht="47.25">
      <c r="A55" s="1097"/>
      <c r="B55" s="644">
        <v>51</v>
      </c>
      <c r="C55" s="642" t="s">
        <v>3339</v>
      </c>
      <c r="D55" s="645" t="s">
        <v>3340</v>
      </c>
      <c r="E55" s="645" t="s">
        <v>3341</v>
      </c>
      <c r="F55" s="660">
        <v>2</v>
      </c>
      <c r="G55" s="640"/>
    </row>
    <row r="56" spans="1:7" ht="31.5">
      <c r="A56" s="1097"/>
      <c r="B56" s="644">
        <v>52</v>
      </c>
      <c r="C56" s="642" t="s">
        <v>3342</v>
      </c>
      <c r="D56" s="645" t="s">
        <v>3343</v>
      </c>
      <c r="E56" s="645" t="s">
        <v>3344</v>
      </c>
      <c r="F56" s="660">
        <v>2</v>
      </c>
      <c r="G56" s="640"/>
    </row>
    <row r="57" spans="1:7" ht="31.5">
      <c r="A57" s="1097"/>
      <c r="B57" s="644">
        <v>53</v>
      </c>
      <c r="C57" s="642" t="s">
        <v>3345</v>
      </c>
      <c r="D57" s="645" t="s">
        <v>3343</v>
      </c>
      <c r="E57" s="645" t="s">
        <v>3344</v>
      </c>
      <c r="F57" s="660">
        <v>2</v>
      </c>
      <c r="G57" s="640"/>
    </row>
    <row r="58" spans="1:7" ht="47.25">
      <c r="A58" s="1097"/>
      <c r="B58" s="644">
        <v>54</v>
      </c>
      <c r="C58" s="642" t="s">
        <v>3346</v>
      </c>
      <c r="D58" s="645" t="s">
        <v>3347</v>
      </c>
      <c r="E58" s="645" t="s">
        <v>3348</v>
      </c>
      <c r="F58" s="660">
        <v>2</v>
      </c>
      <c r="G58" s="640"/>
    </row>
    <row r="59" spans="1:7" ht="31.5">
      <c r="A59" s="1097"/>
      <c r="B59" s="644">
        <v>55</v>
      </c>
      <c r="C59" s="642" t="s">
        <v>3349</v>
      </c>
      <c r="D59" s="645" t="s">
        <v>3350</v>
      </c>
      <c r="E59" s="645" t="s">
        <v>3348</v>
      </c>
      <c r="F59" s="660">
        <v>2</v>
      </c>
      <c r="G59" s="640"/>
    </row>
    <row r="60" spans="1:7" ht="31.5">
      <c r="A60" s="1097"/>
      <c r="B60" s="644">
        <v>56</v>
      </c>
      <c r="C60" s="642" t="s">
        <v>3351</v>
      </c>
      <c r="D60" s="645" t="s">
        <v>3352</v>
      </c>
      <c r="E60" s="648" t="s">
        <v>3317</v>
      </c>
      <c r="F60" s="660">
        <v>2</v>
      </c>
      <c r="G60" s="640"/>
    </row>
    <row r="61" spans="1:7" ht="31.5">
      <c r="A61" s="1097" t="s">
        <v>3353</v>
      </c>
      <c r="B61" s="644">
        <v>57</v>
      </c>
      <c r="C61" s="642" t="s">
        <v>3354</v>
      </c>
      <c r="D61" s="645" t="s">
        <v>3355</v>
      </c>
      <c r="E61" s="648" t="s">
        <v>3356</v>
      </c>
      <c r="F61" s="660">
        <v>2</v>
      </c>
      <c r="G61" s="640"/>
    </row>
    <row r="62" spans="1:7" ht="31.5">
      <c r="A62" s="1097"/>
      <c r="B62" s="644">
        <v>58</v>
      </c>
      <c r="C62" s="642" t="s">
        <v>3357</v>
      </c>
      <c r="D62" s="648" t="s">
        <v>3358</v>
      </c>
      <c r="E62" s="645" t="s">
        <v>3221</v>
      </c>
      <c r="F62" s="660">
        <v>2</v>
      </c>
      <c r="G62" s="640"/>
    </row>
    <row r="63" spans="1:7" ht="63">
      <c r="A63" s="1097"/>
      <c r="B63" s="644">
        <v>59</v>
      </c>
      <c r="C63" s="642" t="s">
        <v>3359</v>
      </c>
      <c r="D63" s="645" t="s">
        <v>3360</v>
      </c>
      <c r="E63" s="648" t="s">
        <v>3361</v>
      </c>
      <c r="F63" s="660">
        <v>2</v>
      </c>
      <c r="G63" s="640"/>
    </row>
    <row r="64" spans="1:7" ht="25.5">
      <c r="A64" s="1097"/>
      <c r="B64" s="644">
        <v>60</v>
      </c>
      <c r="C64" s="642" t="s">
        <v>3362</v>
      </c>
      <c r="D64" s="651" t="s">
        <v>3363</v>
      </c>
      <c r="E64" s="650" t="s">
        <v>3364</v>
      </c>
      <c r="F64" s="660">
        <v>2</v>
      </c>
      <c r="G64" s="640"/>
    </row>
    <row r="65" spans="1:7" ht="25.5">
      <c r="A65" s="1097"/>
      <c r="B65" s="644">
        <v>61</v>
      </c>
      <c r="C65" s="642" t="s">
        <v>3365</v>
      </c>
      <c r="D65" s="651" t="s">
        <v>3366</v>
      </c>
      <c r="E65" s="645" t="s">
        <v>3221</v>
      </c>
      <c r="F65" s="660">
        <v>2</v>
      </c>
      <c r="G65" s="640"/>
    </row>
    <row r="66" spans="1:7" ht="31.5">
      <c r="A66" s="1097"/>
      <c r="B66" s="644">
        <v>62</v>
      </c>
      <c r="C66" s="642" t="s">
        <v>3367</v>
      </c>
      <c r="D66" s="645" t="s">
        <v>3368</v>
      </c>
      <c r="E66" s="648" t="s">
        <v>3369</v>
      </c>
      <c r="F66" s="660">
        <v>2</v>
      </c>
      <c r="G66" s="640"/>
    </row>
    <row r="67" spans="1:7" ht="25.5">
      <c r="A67" s="1097"/>
      <c r="B67" s="644">
        <v>63</v>
      </c>
      <c r="C67" s="642" t="s">
        <v>3370</v>
      </c>
      <c r="D67" s="645" t="s">
        <v>3371</v>
      </c>
      <c r="E67" s="645" t="s">
        <v>3221</v>
      </c>
      <c r="F67" s="660">
        <v>2</v>
      </c>
      <c r="G67" s="640"/>
    </row>
    <row r="68" spans="1:7" ht="25.5">
      <c r="A68" s="1097"/>
      <c r="B68" s="644">
        <v>64</v>
      </c>
      <c r="C68" s="642" t="s">
        <v>3372</v>
      </c>
      <c r="D68" s="645" t="s">
        <v>3373</v>
      </c>
      <c r="E68" s="645" t="s">
        <v>3221</v>
      </c>
      <c r="F68" s="660">
        <v>2</v>
      </c>
      <c r="G68" s="640"/>
    </row>
    <row r="69" spans="1:7" ht="31.5">
      <c r="A69" s="1097"/>
      <c r="B69" s="644">
        <v>65</v>
      </c>
      <c r="C69" s="642" t="s">
        <v>3374</v>
      </c>
      <c r="D69" s="645" t="s">
        <v>3375</v>
      </c>
      <c r="E69" s="648" t="s">
        <v>3376</v>
      </c>
      <c r="F69" s="660">
        <v>2</v>
      </c>
      <c r="G69" s="640"/>
    </row>
    <row r="70" spans="1:7" ht="31.5">
      <c r="A70" s="1095" t="s">
        <v>3377</v>
      </c>
      <c r="B70" s="644">
        <v>66</v>
      </c>
      <c r="C70" s="642" t="s">
        <v>3378</v>
      </c>
      <c r="D70" s="645" t="s">
        <v>3379</v>
      </c>
      <c r="E70" s="648" t="s">
        <v>3380</v>
      </c>
      <c r="F70" s="660">
        <v>2</v>
      </c>
      <c r="G70" s="640"/>
    </row>
    <row r="71" spans="1:7" ht="42">
      <c r="A71" s="1095"/>
      <c r="B71" s="644">
        <v>67</v>
      </c>
      <c r="C71" s="642" t="s">
        <v>3381</v>
      </c>
      <c r="D71" s="651" t="s">
        <v>10</v>
      </c>
      <c r="E71" s="648" t="s">
        <v>3380</v>
      </c>
      <c r="F71" s="660">
        <v>2</v>
      </c>
      <c r="G71" s="640"/>
    </row>
    <row r="72" spans="1:7" ht="47.25">
      <c r="A72" s="1095"/>
      <c r="B72" s="644">
        <v>68</v>
      </c>
      <c r="C72" s="642" t="s">
        <v>3382</v>
      </c>
      <c r="D72" s="645" t="s">
        <v>3383</v>
      </c>
      <c r="E72" s="648" t="s">
        <v>3380</v>
      </c>
      <c r="F72" s="660">
        <v>2</v>
      </c>
      <c r="G72" s="640"/>
    </row>
    <row r="73" spans="1:7" ht="42">
      <c r="A73" s="1095"/>
      <c r="B73" s="644">
        <v>69</v>
      </c>
      <c r="C73" s="642" t="s">
        <v>3384</v>
      </c>
      <c r="D73" s="651" t="s">
        <v>3385</v>
      </c>
      <c r="E73" s="648" t="s">
        <v>3380</v>
      </c>
      <c r="F73" s="660">
        <v>2</v>
      </c>
      <c r="G73" s="640"/>
    </row>
    <row r="74" spans="1:7" ht="25.5">
      <c r="A74" s="1095"/>
      <c r="B74" s="644">
        <v>70</v>
      </c>
      <c r="C74" s="642" t="s">
        <v>3386</v>
      </c>
      <c r="D74" s="651" t="s">
        <v>10</v>
      </c>
      <c r="E74" s="645" t="s">
        <v>3221</v>
      </c>
      <c r="F74" s="660">
        <v>2</v>
      </c>
      <c r="G74" s="640"/>
    </row>
    <row r="75" spans="1:7" ht="42">
      <c r="A75" s="1095"/>
      <c r="B75" s="644">
        <v>71</v>
      </c>
      <c r="C75" s="642" t="s">
        <v>3387</v>
      </c>
      <c r="D75" s="651" t="s">
        <v>3388</v>
      </c>
      <c r="E75" s="649" t="s">
        <v>3283</v>
      </c>
      <c r="F75" s="660">
        <v>2</v>
      </c>
      <c r="G75" s="640"/>
    </row>
    <row r="76" spans="1:7" ht="25.5">
      <c r="A76" s="1095"/>
      <c r="B76" s="644">
        <v>72</v>
      </c>
      <c r="C76" s="642" t="s">
        <v>3389</v>
      </c>
      <c r="D76" s="651" t="s">
        <v>10</v>
      </c>
      <c r="E76" s="645" t="s">
        <v>3221</v>
      </c>
      <c r="F76" s="660">
        <v>2</v>
      </c>
      <c r="G76" s="640"/>
    </row>
    <row r="77" spans="1:7" ht="25.5">
      <c r="A77" s="1095"/>
      <c r="B77" s="644">
        <v>73</v>
      </c>
      <c r="C77" s="642" t="s">
        <v>3390</v>
      </c>
      <c r="D77" s="651" t="s">
        <v>3391</v>
      </c>
      <c r="E77" s="645" t="s">
        <v>3221</v>
      </c>
      <c r="F77" s="660">
        <v>2</v>
      </c>
      <c r="G77" s="640"/>
    </row>
    <row r="78" spans="1:7" ht="25.5">
      <c r="A78" s="1095" t="s">
        <v>3392</v>
      </c>
      <c r="B78" s="644">
        <v>74</v>
      </c>
      <c r="C78" s="642" t="s">
        <v>3393</v>
      </c>
      <c r="D78" s="645" t="s">
        <v>3394</v>
      </c>
      <c r="E78" s="645" t="s">
        <v>3221</v>
      </c>
      <c r="F78" s="660">
        <v>2</v>
      </c>
      <c r="G78" s="640"/>
    </row>
    <row r="79" spans="1:7" ht="49.5" customHeight="1">
      <c r="A79" s="1095"/>
      <c r="B79" s="644">
        <v>75</v>
      </c>
      <c r="C79" s="643" t="s">
        <v>3395</v>
      </c>
      <c r="D79" s="645" t="s">
        <v>3396</v>
      </c>
      <c r="E79" s="645" t="s">
        <v>3221</v>
      </c>
      <c r="F79" s="660">
        <v>2</v>
      </c>
      <c r="G79" s="640"/>
    </row>
    <row r="80" spans="1:7" ht="25.5">
      <c r="A80" s="1095"/>
      <c r="B80" s="644">
        <v>76</v>
      </c>
      <c r="C80" s="642" t="s">
        <v>3397</v>
      </c>
      <c r="D80" s="651" t="s">
        <v>3398</v>
      </c>
      <c r="E80" s="645" t="s">
        <v>3221</v>
      </c>
      <c r="F80" s="660">
        <v>2</v>
      </c>
      <c r="G80" s="640"/>
    </row>
    <row r="81" spans="1:7" ht="31.5">
      <c r="A81" s="1095"/>
      <c r="B81" s="644">
        <v>77</v>
      </c>
      <c r="C81" s="642" t="s">
        <v>3399</v>
      </c>
      <c r="D81" s="651" t="s">
        <v>3391</v>
      </c>
      <c r="E81" s="648" t="s">
        <v>3400</v>
      </c>
      <c r="F81" s="660">
        <v>2</v>
      </c>
      <c r="G81" s="640"/>
    </row>
    <row r="82" spans="1:7" ht="69.75" customHeight="1">
      <c r="A82" s="1095"/>
      <c r="B82" s="644">
        <v>78</v>
      </c>
      <c r="C82" s="642" t="s">
        <v>3401</v>
      </c>
      <c r="D82" s="652" t="s">
        <v>3402</v>
      </c>
      <c r="E82" s="650" t="s">
        <v>3403</v>
      </c>
      <c r="F82" s="660">
        <v>2</v>
      </c>
      <c r="G82" s="640"/>
    </row>
    <row r="83" spans="1:7" ht="42">
      <c r="A83" s="1095"/>
      <c r="B83" s="644">
        <v>79</v>
      </c>
      <c r="C83" s="642" t="s">
        <v>3404</v>
      </c>
      <c r="D83" s="651" t="s">
        <v>3391</v>
      </c>
      <c r="E83" s="645" t="s">
        <v>3405</v>
      </c>
      <c r="F83" s="660">
        <v>2</v>
      </c>
      <c r="G83" s="640"/>
    </row>
    <row r="84" spans="1:7" ht="25.5">
      <c r="A84" s="1095"/>
      <c r="B84" s="644">
        <v>80</v>
      </c>
      <c r="C84" s="642" t="s">
        <v>3406</v>
      </c>
      <c r="D84" s="648"/>
      <c r="E84" s="645" t="s">
        <v>3221</v>
      </c>
      <c r="F84" s="660">
        <v>2</v>
      </c>
      <c r="G84" s="640"/>
    </row>
    <row r="85" spans="1:7" ht="25.5">
      <c r="A85" s="1095"/>
      <c r="B85" s="644">
        <v>81</v>
      </c>
      <c r="C85" s="642" t="s">
        <v>3407</v>
      </c>
      <c r="D85" s="651" t="s">
        <v>10</v>
      </c>
      <c r="E85" s="645" t="s">
        <v>3221</v>
      </c>
      <c r="F85" s="660">
        <v>2</v>
      </c>
      <c r="G85" s="640"/>
    </row>
    <row r="86" spans="1:7" ht="25.5">
      <c r="A86" s="1095"/>
      <c r="B86" s="644">
        <v>82</v>
      </c>
      <c r="C86" s="642" t="s">
        <v>3408</v>
      </c>
      <c r="D86" s="651" t="s">
        <v>3409</v>
      </c>
      <c r="E86" s="645" t="s">
        <v>3221</v>
      </c>
      <c r="F86" s="660">
        <v>2</v>
      </c>
      <c r="G86" s="640"/>
    </row>
    <row r="87" spans="1:7" ht="25.5">
      <c r="A87" s="1095"/>
      <c r="B87" s="644">
        <v>83</v>
      </c>
      <c r="C87" s="642" t="s">
        <v>3410</v>
      </c>
      <c r="D87" s="651" t="s">
        <v>3411</v>
      </c>
      <c r="E87" s="645" t="s">
        <v>3221</v>
      </c>
      <c r="F87" s="660">
        <v>2</v>
      </c>
      <c r="G87" s="640"/>
    </row>
    <row r="88" spans="1:7" ht="42">
      <c r="A88" s="1095"/>
      <c r="B88" s="644">
        <v>84</v>
      </c>
      <c r="C88" s="642" t="s">
        <v>3412</v>
      </c>
      <c r="D88" s="645" t="s">
        <v>3413</v>
      </c>
      <c r="E88" s="645" t="s">
        <v>3221</v>
      </c>
      <c r="F88" s="660">
        <v>2</v>
      </c>
      <c r="G88" s="640"/>
    </row>
    <row r="89" spans="1:7" ht="25.5">
      <c r="A89" s="1095"/>
      <c r="B89" s="644">
        <v>85</v>
      </c>
      <c r="C89" s="642" t="s">
        <v>3414</v>
      </c>
      <c r="D89" s="645" t="s">
        <v>3415</v>
      </c>
      <c r="E89" s="645" t="s">
        <v>3221</v>
      </c>
      <c r="F89" s="660">
        <v>2</v>
      </c>
      <c r="G89" s="640"/>
    </row>
    <row r="90" spans="1:7" ht="42">
      <c r="A90" s="1095"/>
      <c r="B90" s="644">
        <v>86</v>
      </c>
      <c r="C90" s="642" t="s">
        <v>3416</v>
      </c>
      <c r="D90" s="645" t="s">
        <v>3417</v>
      </c>
      <c r="E90" s="645" t="s">
        <v>3221</v>
      </c>
      <c r="F90" s="660">
        <v>2</v>
      </c>
      <c r="G90" s="640"/>
    </row>
    <row r="91" spans="1:7" ht="31.5">
      <c r="A91" s="1095"/>
      <c r="B91" s="644">
        <v>87</v>
      </c>
      <c r="C91" s="642" t="s">
        <v>3418</v>
      </c>
      <c r="D91" s="645" t="s">
        <v>3419</v>
      </c>
      <c r="E91" s="648" t="s">
        <v>3420</v>
      </c>
      <c r="F91" s="660">
        <v>2</v>
      </c>
      <c r="G91" s="640"/>
    </row>
    <row r="92" spans="1:7" ht="25.5">
      <c r="A92" s="1095"/>
      <c r="B92" s="644">
        <v>88</v>
      </c>
      <c r="C92" s="642" t="s">
        <v>3421</v>
      </c>
      <c r="D92" s="645" t="s">
        <v>3391</v>
      </c>
      <c r="E92" s="648" t="s">
        <v>3422</v>
      </c>
      <c r="F92" s="660">
        <v>2</v>
      </c>
      <c r="G92" s="640"/>
    </row>
    <row r="93" spans="1:7" ht="25.5">
      <c r="A93" s="1095"/>
      <c r="B93" s="644">
        <v>89</v>
      </c>
      <c r="C93" s="642" t="s">
        <v>3423</v>
      </c>
      <c r="D93" s="645" t="s">
        <v>3398</v>
      </c>
      <c r="E93" s="648" t="s">
        <v>3422</v>
      </c>
      <c r="F93" s="660">
        <v>2</v>
      </c>
      <c r="G93" s="640"/>
    </row>
    <row r="94" spans="1:7" ht="25.5">
      <c r="A94" s="1095"/>
      <c r="B94" s="644">
        <v>90</v>
      </c>
      <c r="C94" s="642" t="s">
        <v>3424</v>
      </c>
      <c r="D94" s="645" t="s">
        <v>10</v>
      </c>
      <c r="E94" s="648" t="s">
        <v>3422</v>
      </c>
      <c r="F94" s="660">
        <v>2</v>
      </c>
      <c r="G94" s="640"/>
    </row>
    <row r="95" spans="1:7" ht="31.5">
      <c r="A95" s="1095"/>
      <c r="B95" s="644">
        <v>91</v>
      </c>
      <c r="C95" s="642" t="s">
        <v>3425</v>
      </c>
      <c r="D95" s="645" t="s">
        <v>3426</v>
      </c>
      <c r="E95" s="648" t="s">
        <v>3422</v>
      </c>
      <c r="F95" s="660">
        <v>2</v>
      </c>
      <c r="G95" s="640"/>
    </row>
    <row r="96" spans="1:7" ht="25.5">
      <c r="A96" s="1095"/>
      <c r="B96" s="644">
        <v>92</v>
      </c>
      <c r="C96" s="642" t="s">
        <v>3427</v>
      </c>
      <c r="D96" s="645" t="s">
        <v>3398</v>
      </c>
      <c r="E96" s="648" t="s">
        <v>3422</v>
      </c>
      <c r="F96" s="660">
        <v>2</v>
      </c>
      <c r="G96" s="640"/>
    </row>
    <row r="97" spans="1:7" ht="42">
      <c r="A97" s="1095" t="s">
        <v>3428</v>
      </c>
      <c r="B97" s="644">
        <v>93</v>
      </c>
      <c r="C97" s="642" t="s">
        <v>3429</v>
      </c>
      <c r="D97" s="645" t="s">
        <v>3430</v>
      </c>
      <c r="E97" s="648" t="s">
        <v>3431</v>
      </c>
      <c r="F97" s="660">
        <v>2</v>
      </c>
      <c r="G97" s="640"/>
    </row>
    <row r="98" spans="1:7" ht="31.5">
      <c r="A98" s="1095"/>
      <c r="B98" s="644">
        <v>94</v>
      </c>
      <c r="C98" s="642" t="s">
        <v>3432</v>
      </c>
      <c r="D98" s="645" t="s">
        <v>3433</v>
      </c>
      <c r="E98" s="648" t="s">
        <v>3431</v>
      </c>
      <c r="F98" s="660">
        <v>2</v>
      </c>
      <c r="G98" s="640"/>
    </row>
    <row r="99" spans="1:7" ht="25.5">
      <c r="A99" s="1095"/>
      <c r="B99" s="644">
        <v>95</v>
      </c>
      <c r="C99" s="642" t="s">
        <v>3434</v>
      </c>
      <c r="D99" s="645" t="s">
        <v>3435</v>
      </c>
      <c r="E99" s="648" t="s">
        <v>3436</v>
      </c>
      <c r="F99" s="660">
        <v>2</v>
      </c>
      <c r="G99" s="640"/>
    </row>
    <row r="100" spans="1:7" ht="47.25">
      <c r="A100" s="1095"/>
      <c r="B100" s="644">
        <v>96</v>
      </c>
      <c r="C100" s="642" t="s">
        <v>3437</v>
      </c>
      <c r="D100" s="645" t="s">
        <v>3438</v>
      </c>
      <c r="E100" s="648" t="s">
        <v>3439</v>
      </c>
      <c r="F100" s="660">
        <v>2</v>
      </c>
      <c r="G100" s="640"/>
    </row>
    <row r="101" spans="1:7" ht="47.25">
      <c r="A101" s="1095"/>
      <c r="B101" s="644">
        <v>97</v>
      </c>
      <c r="C101" s="642" t="s">
        <v>3440</v>
      </c>
      <c r="D101" s="645" t="s">
        <v>3441</v>
      </c>
      <c r="E101" s="648" t="s">
        <v>3442</v>
      </c>
      <c r="F101" s="660">
        <v>2</v>
      </c>
      <c r="G101" s="640"/>
    </row>
    <row r="102" spans="1:7" ht="31.5">
      <c r="A102" s="1095"/>
      <c r="B102" s="644">
        <v>98</v>
      </c>
      <c r="C102" s="642" t="s">
        <v>3443</v>
      </c>
      <c r="D102" s="645" t="s">
        <v>3444</v>
      </c>
      <c r="E102" s="648" t="s">
        <v>3445</v>
      </c>
      <c r="F102" s="660">
        <v>2</v>
      </c>
      <c r="G102" s="640"/>
    </row>
    <row r="103" spans="1:7" ht="31.5">
      <c r="A103" s="1095"/>
      <c r="B103" s="644">
        <v>99</v>
      </c>
      <c r="C103" s="642" t="s">
        <v>3446</v>
      </c>
      <c r="D103" s="645" t="s">
        <v>3447</v>
      </c>
      <c r="E103" s="648" t="s">
        <v>3448</v>
      </c>
      <c r="F103" s="660">
        <v>2</v>
      </c>
      <c r="G103" s="640"/>
    </row>
    <row r="104" spans="1:7" ht="47.25">
      <c r="A104" s="1095"/>
      <c r="B104" s="644">
        <v>100</v>
      </c>
      <c r="C104" s="642" t="s">
        <v>3449</v>
      </c>
      <c r="D104" s="645" t="s">
        <v>3450</v>
      </c>
      <c r="E104" s="648" t="s">
        <v>3448</v>
      </c>
      <c r="F104" s="660">
        <v>2</v>
      </c>
      <c r="G104" s="640"/>
    </row>
    <row r="105" spans="1:7" ht="25.5">
      <c r="A105" s="1095"/>
      <c r="B105" s="644">
        <v>101</v>
      </c>
      <c r="C105" s="642" t="s">
        <v>3451</v>
      </c>
      <c r="D105" s="645" t="s">
        <v>3452</v>
      </c>
      <c r="E105" s="645" t="s">
        <v>3221</v>
      </c>
      <c r="F105" s="660">
        <v>2</v>
      </c>
      <c r="G105" s="640"/>
    </row>
    <row r="106" spans="1:7" ht="25.5">
      <c r="A106" s="1095"/>
      <c r="B106" s="644">
        <v>102</v>
      </c>
      <c r="C106" s="642" t="s">
        <v>3453</v>
      </c>
      <c r="D106" s="645" t="s">
        <v>3454</v>
      </c>
      <c r="E106" s="645" t="s">
        <v>3221</v>
      </c>
      <c r="F106" s="660">
        <v>2</v>
      </c>
      <c r="G106" s="640"/>
    </row>
    <row r="107" spans="1:7" ht="31.5">
      <c r="A107" s="1095"/>
      <c r="B107" s="644">
        <v>103</v>
      </c>
      <c r="C107" s="642" t="s">
        <v>3455</v>
      </c>
      <c r="D107" s="645" t="s">
        <v>3456</v>
      </c>
      <c r="E107" s="645" t="s">
        <v>3221</v>
      </c>
      <c r="F107" s="660">
        <v>2</v>
      </c>
      <c r="G107" s="640"/>
    </row>
    <row r="108" spans="1:7" ht="25.5">
      <c r="A108" s="1095"/>
      <c r="B108" s="644">
        <v>104</v>
      </c>
      <c r="C108" s="642" t="s">
        <v>3457</v>
      </c>
      <c r="D108" s="645" t="s">
        <v>3458</v>
      </c>
      <c r="E108" s="645" t="s">
        <v>3221</v>
      </c>
      <c r="F108" s="660">
        <v>2</v>
      </c>
      <c r="G108" s="640"/>
    </row>
    <row r="109" spans="1:7" ht="47.25">
      <c r="A109" s="1095"/>
      <c r="B109" s="644">
        <v>105</v>
      </c>
      <c r="C109" s="642" t="s">
        <v>3459</v>
      </c>
      <c r="D109" s="645" t="s">
        <v>3460</v>
      </c>
      <c r="E109" s="645" t="s">
        <v>3221</v>
      </c>
      <c r="F109" s="660">
        <v>2</v>
      </c>
      <c r="G109" s="640"/>
    </row>
    <row r="110" spans="1:7" ht="42">
      <c r="A110" s="1095" t="s">
        <v>3461</v>
      </c>
      <c r="B110" s="644">
        <v>106</v>
      </c>
      <c r="C110" s="642" t="s">
        <v>3462</v>
      </c>
      <c r="D110" s="645" t="s">
        <v>3398</v>
      </c>
      <c r="E110" s="645" t="s">
        <v>3463</v>
      </c>
      <c r="F110" s="660">
        <v>2</v>
      </c>
      <c r="G110" s="640"/>
    </row>
    <row r="111" spans="1:7" ht="25.5">
      <c r="A111" s="1095"/>
      <c r="B111" s="644">
        <v>107</v>
      </c>
      <c r="C111" s="642" t="s">
        <v>3464</v>
      </c>
      <c r="D111" s="645" t="s">
        <v>3465</v>
      </c>
      <c r="E111" s="648" t="s">
        <v>3436</v>
      </c>
      <c r="F111" s="660">
        <v>2</v>
      </c>
      <c r="G111" s="640"/>
    </row>
    <row r="112" spans="1:7" ht="31.5">
      <c r="A112" s="1095"/>
      <c r="B112" s="644">
        <v>108</v>
      </c>
      <c r="C112" s="642" t="s">
        <v>3466</v>
      </c>
      <c r="D112" s="645" t="s">
        <v>3465</v>
      </c>
      <c r="E112" s="648" t="s">
        <v>3467</v>
      </c>
      <c r="F112" s="660">
        <v>2</v>
      </c>
      <c r="G112" s="640"/>
    </row>
    <row r="113" spans="1:7" ht="25.5">
      <c r="A113" s="1095"/>
      <c r="B113" s="644">
        <v>109</v>
      </c>
      <c r="C113" s="642" t="s">
        <v>3468</v>
      </c>
      <c r="D113" s="645" t="s">
        <v>3469</v>
      </c>
      <c r="E113" s="648" t="s">
        <v>3470</v>
      </c>
      <c r="F113" s="660">
        <v>2</v>
      </c>
      <c r="G113" s="640"/>
    </row>
    <row r="114" spans="1:7" ht="25.5">
      <c r="A114" s="1095"/>
      <c r="B114" s="644">
        <v>110</v>
      </c>
      <c r="C114" s="642" t="s">
        <v>3471</v>
      </c>
      <c r="D114" s="645" t="s">
        <v>3391</v>
      </c>
      <c r="E114" s="645" t="s">
        <v>3221</v>
      </c>
      <c r="F114" s="660">
        <v>2</v>
      </c>
      <c r="G114" s="640"/>
    </row>
    <row r="115" spans="1:7" ht="25.5">
      <c r="A115" s="1095"/>
      <c r="B115" s="644">
        <v>111</v>
      </c>
      <c r="C115" s="642" t="s">
        <v>3472</v>
      </c>
      <c r="D115" s="645" t="s">
        <v>3473</v>
      </c>
      <c r="E115" s="648" t="s">
        <v>3474</v>
      </c>
      <c r="F115" s="660">
        <v>2</v>
      </c>
      <c r="G115" s="640"/>
    </row>
    <row r="116" spans="1:7" ht="25.5">
      <c r="A116" s="1095"/>
      <c r="B116" s="644">
        <v>112</v>
      </c>
      <c r="C116" s="642" t="s">
        <v>3475</v>
      </c>
      <c r="D116" s="645" t="s">
        <v>3476</v>
      </c>
      <c r="E116" s="645" t="s">
        <v>3221</v>
      </c>
      <c r="F116" s="660">
        <v>2</v>
      </c>
      <c r="G116" s="640"/>
    </row>
    <row r="117" spans="1:7" ht="31.5">
      <c r="A117" s="1095"/>
      <c r="B117" s="644">
        <v>113</v>
      </c>
      <c r="C117" s="642" t="s">
        <v>3477</v>
      </c>
      <c r="D117" s="645" t="s">
        <v>3478</v>
      </c>
      <c r="E117" s="648" t="s">
        <v>3479</v>
      </c>
      <c r="F117" s="660">
        <v>2</v>
      </c>
      <c r="G117" s="640"/>
    </row>
    <row r="118" spans="1:7" ht="25.5">
      <c r="A118" s="1095"/>
      <c r="B118" s="644">
        <v>114</v>
      </c>
      <c r="C118" s="642" t="s">
        <v>3480</v>
      </c>
      <c r="D118" s="645" t="s">
        <v>3481</v>
      </c>
      <c r="E118" s="648" t="s">
        <v>3482</v>
      </c>
      <c r="F118" s="660">
        <v>2</v>
      </c>
      <c r="G118" s="640"/>
    </row>
    <row r="119" spans="1:7" ht="78.75">
      <c r="A119" s="1095"/>
      <c r="B119" s="644">
        <v>115</v>
      </c>
      <c r="C119" s="642" t="s">
        <v>3483</v>
      </c>
      <c r="D119" s="645" t="s">
        <v>3484</v>
      </c>
      <c r="E119" s="648" t="s">
        <v>3482</v>
      </c>
      <c r="F119" s="660">
        <v>2</v>
      </c>
      <c r="G119" s="640"/>
    </row>
    <row r="120" spans="1:7" ht="31.5">
      <c r="A120" s="1095"/>
      <c r="B120" s="644">
        <v>116</v>
      </c>
      <c r="C120" s="642" t="s">
        <v>3485</v>
      </c>
      <c r="D120" s="645" t="s">
        <v>3486</v>
      </c>
      <c r="E120" s="648" t="s">
        <v>3487</v>
      </c>
      <c r="F120" s="660">
        <v>2</v>
      </c>
      <c r="G120" s="640"/>
    </row>
    <row r="121" spans="1:7" ht="25.5">
      <c r="A121" s="1095" t="s">
        <v>3488</v>
      </c>
      <c r="B121" s="644">
        <v>117</v>
      </c>
      <c r="C121" s="642" t="s">
        <v>3489</v>
      </c>
      <c r="D121" s="645" t="s">
        <v>3490</v>
      </c>
      <c r="E121" s="645" t="s">
        <v>3221</v>
      </c>
      <c r="F121" s="660">
        <v>2</v>
      </c>
      <c r="G121" s="640"/>
    </row>
    <row r="122" spans="1:7" ht="78.75">
      <c r="A122" s="1095"/>
      <c r="B122" s="644">
        <v>118</v>
      </c>
      <c r="C122" s="642" t="s">
        <v>3491</v>
      </c>
      <c r="D122" s="645" t="s">
        <v>3492</v>
      </c>
      <c r="E122" s="648" t="s">
        <v>3493</v>
      </c>
      <c r="F122" s="660">
        <v>2</v>
      </c>
      <c r="G122" s="640"/>
    </row>
    <row r="123" spans="1:7" ht="25.5">
      <c r="A123" s="1095"/>
      <c r="B123" s="644">
        <v>119</v>
      </c>
      <c r="C123" s="642" t="s">
        <v>3494</v>
      </c>
      <c r="D123" s="645" t="s">
        <v>10</v>
      </c>
      <c r="E123" s="648" t="s">
        <v>3317</v>
      </c>
      <c r="F123" s="660">
        <v>2</v>
      </c>
      <c r="G123" s="640"/>
    </row>
    <row r="124" spans="1:7" ht="31.5">
      <c r="A124" s="1095"/>
      <c r="B124" s="644">
        <v>120</v>
      </c>
      <c r="C124" s="642" t="s">
        <v>3495</v>
      </c>
      <c r="D124" s="645" t="s">
        <v>3496</v>
      </c>
      <c r="E124" s="648" t="s">
        <v>3420</v>
      </c>
      <c r="F124" s="660">
        <v>2</v>
      </c>
      <c r="G124" s="640"/>
    </row>
    <row r="125" spans="1:7" ht="31.5">
      <c r="A125" s="1095"/>
      <c r="B125" s="644">
        <v>121</v>
      </c>
      <c r="C125" s="642" t="s">
        <v>3497</v>
      </c>
      <c r="D125" s="645" t="s">
        <v>3498</v>
      </c>
      <c r="E125" s="648" t="s">
        <v>3420</v>
      </c>
      <c r="F125" s="660">
        <v>2</v>
      </c>
      <c r="G125" s="640"/>
    </row>
    <row r="126" spans="1:7" ht="25.5">
      <c r="A126" s="1095"/>
      <c r="B126" s="644">
        <v>122</v>
      </c>
      <c r="C126" s="642" t="s">
        <v>3389</v>
      </c>
      <c r="D126" s="645" t="s">
        <v>10</v>
      </c>
      <c r="E126" s="648" t="s">
        <v>3317</v>
      </c>
      <c r="F126" s="660">
        <v>2</v>
      </c>
      <c r="G126" s="640"/>
    </row>
    <row r="127" spans="1:7" ht="47.25">
      <c r="A127" s="1095"/>
      <c r="B127" s="644">
        <v>123</v>
      </c>
      <c r="C127" s="642" t="s">
        <v>3499</v>
      </c>
      <c r="D127" s="645" t="s">
        <v>3500</v>
      </c>
      <c r="E127" s="648" t="s">
        <v>3501</v>
      </c>
      <c r="F127" s="660">
        <v>2</v>
      </c>
      <c r="G127" s="640"/>
    </row>
    <row r="128" spans="1:7" ht="42">
      <c r="A128" s="1095" t="s">
        <v>3502</v>
      </c>
      <c r="B128" s="644">
        <v>124</v>
      </c>
      <c r="C128" s="642" t="s">
        <v>3503</v>
      </c>
      <c r="D128" s="645" t="s">
        <v>3504</v>
      </c>
      <c r="E128" s="650" t="s">
        <v>3283</v>
      </c>
      <c r="F128" s="660">
        <v>2</v>
      </c>
      <c r="G128" s="640"/>
    </row>
    <row r="129" spans="1:7" ht="42">
      <c r="A129" s="1095"/>
      <c r="B129" s="644">
        <v>125</v>
      </c>
      <c r="C129" s="642" t="s">
        <v>3505</v>
      </c>
      <c r="D129" s="645" t="s">
        <v>3411</v>
      </c>
      <c r="E129" s="645" t="s">
        <v>3221</v>
      </c>
      <c r="F129" s="660">
        <v>2</v>
      </c>
      <c r="G129" s="640"/>
    </row>
    <row r="130" spans="1:7" ht="31.5">
      <c r="A130" s="1095"/>
      <c r="B130" s="644">
        <v>126</v>
      </c>
      <c r="C130" s="642" t="s">
        <v>3506</v>
      </c>
      <c r="D130" s="645" t="s">
        <v>3507</v>
      </c>
      <c r="E130" s="645" t="s">
        <v>3221</v>
      </c>
      <c r="F130" s="660">
        <v>2</v>
      </c>
      <c r="G130" s="640"/>
    </row>
    <row r="131" spans="1:7" ht="42">
      <c r="A131" s="1095"/>
      <c r="B131" s="644">
        <v>127</v>
      </c>
      <c r="C131" s="642" t="s">
        <v>3508</v>
      </c>
      <c r="D131" s="645" t="s">
        <v>3411</v>
      </c>
      <c r="E131" s="645" t="s">
        <v>3221</v>
      </c>
      <c r="F131" s="660">
        <v>2</v>
      </c>
      <c r="G131" s="640"/>
    </row>
    <row r="132" spans="1:7" ht="31.5">
      <c r="A132" s="1095"/>
      <c r="B132" s="644">
        <v>128</v>
      </c>
      <c r="C132" s="642" t="s">
        <v>3509</v>
      </c>
      <c r="D132" s="645" t="s">
        <v>3510</v>
      </c>
      <c r="E132" s="645" t="s">
        <v>3221</v>
      </c>
      <c r="F132" s="660">
        <v>2</v>
      </c>
      <c r="G132" s="640"/>
    </row>
    <row r="133" spans="1:7" ht="25.5">
      <c r="A133" s="1095"/>
      <c r="B133" s="644">
        <v>129</v>
      </c>
      <c r="C133" s="642" t="s">
        <v>3511</v>
      </c>
      <c r="D133" s="645" t="s">
        <v>3452</v>
      </c>
      <c r="E133" s="645" t="s">
        <v>3221</v>
      </c>
      <c r="F133" s="660">
        <v>2</v>
      </c>
      <c r="G133" s="640"/>
    </row>
    <row r="134" spans="1:7" ht="25.5">
      <c r="A134" s="1095"/>
      <c r="B134" s="644">
        <v>130</v>
      </c>
      <c r="C134" s="642" t="s">
        <v>3512</v>
      </c>
      <c r="D134" s="645" t="s">
        <v>10</v>
      </c>
      <c r="E134" s="648" t="s">
        <v>3422</v>
      </c>
      <c r="F134" s="660">
        <v>2</v>
      </c>
      <c r="G134" s="640"/>
    </row>
    <row r="135" spans="1:7" ht="25.5">
      <c r="A135" s="1095" t="s">
        <v>3513</v>
      </c>
      <c r="B135" s="644">
        <v>131</v>
      </c>
      <c r="C135" s="642" t="s">
        <v>3514</v>
      </c>
      <c r="D135" s="645" t="s">
        <v>3452</v>
      </c>
      <c r="E135" s="645" t="s">
        <v>3221</v>
      </c>
      <c r="F135" s="660">
        <v>2</v>
      </c>
      <c r="G135" s="640"/>
    </row>
    <row r="136" spans="1:7" ht="25.5">
      <c r="A136" s="1095"/>
      <c r="B136" s="644">
        <v>132</v>
      </c>
      <c r="C136" s="642" t="s">
        <v>3515</v>
      </c>
      <c r="D136" s="645" t="s">
        <v>3452</v>
      </c>
      <c r="E136" s="645" t="s">
        <v>3221</v>
      </c>
      <c r="F136" s="660">
        <v>2</v>
      </c>
      <c r="G136" s="640"/>
    </row>
    <row r="137" spans="1:7" ht="31.5">
      <c r="A137" s="1095"/>
      <c r="B137" s="644">
        <v>133</v>
      </c>
      <c r="C137" s="642" t="s">
        <v>3516</v>
      </c>
      <c r="D137" s="645" t="s">
        <v>10</v>
      </c>
      <c r="E137" s="648" t="s">
        <v>3517</v>
      </c>
      <c r="F137" s="660">
        <v>2</v>
      </c>
      <c r="G137" s="640"/>
    </row>
    <row r="138" spans="1:7" s="595" customFormat="1" ht="25.5" customHeight="1">
      <c r="A138" s="727" t="s">
        <v>4</v>
      </c>
      <c r="B138" s="700"/>
      <c r="C138" s="701"/>
      <c r="D138" s="637" t="s">
        <v>5</v>
      </c>
      <c r="E138" s="51">
        <f>SUM(F5:F137)</f>
        <v>266</v>
      </c>
      <c r="F138" s="1036" t="s">
        <v>6</v>
      </c>
      <c r="G138" s="1073">
        <f>E139*100/E138</f>
        <v>0</v>
      </c>
    </row>
    <row r="139" spans="1:7" s="595" customFormat="1" ht="25.5" customHeight="1">
      <c r="A139" s="1098"/>
      <c r="B139" s="702"/>
      <c r="C139" s="703"/>
      <c r="D139" s="637" t="s">
        <v>7</v>
      </c>
      <c r="E139" s="51">
        <f>SUM(G5:G137)</f>
        <v>0</v>
      </c>
      <c r="F139" s="1036"/>
      <c r="G139" s="1073"/>
    </row>
    <row r="140" spans="1:7" ht="15" customHeight="1">
      <c r="A140" s="1077" t="s">
        <v>3518</v>
      </c>
      <c r="B140" s="1078"/>
      <c r="C140" s="1078"/>
      <c r="D140" s="1078"/>
      <c r="E140" s="1078"/>
      <c r="F140" s="1078"/>
      <c r="G140" s="1079"/>
    </row>
    <row r="141" spans="1:7" ht="15" customHeight="1">
      <c r="A141" s="1080"/>
      <c r="B141" s="1081"/>
      <c r="C141" s="1081"/>
      <c r="D141" s="1081"/>
      <c r="E141" s="1081"/>
      <c r="F141" s="1081"/>
      <c r="G141" s="1082"/>
    </row>
    <row r="142" spans="1:7" ht="15" customHeight="1">
      <c r="A142" s="1080"/>
      <c r="B142" s="1081"/>
      <c r="C142" s="1081"/>
      <c r="D142" s="1081"/>
      <c r="E142" s="1081"/>
      <c r="F142" s="1081"/>
      <c r="G142" s="1082"/>
    </row>
    <row r="143" spans="1:7" ht="15" customHeight="1">
      <c r="A143" s="1080"/>
      <c r="B143" s="1081"/>
      <c r="C143" s="1081"/>
      <c r="D143" s="1081"/>
      <c r="E143" s="1081"/>
      <c r="F143" s="1081"/>
      <c r="G143" s="1082"/>
    </row>
    <row r="144" spans="1:7" ht="15" customHeight="1">
      <c r="A144" s="1080"/>
      <c r="B144" s="1081"/>
      <c r="C144" s="1081"/>
      <c r="D144" s="1081"/>
      <c r="E144" s="1081"/>
      <c r="F144" s="1081"/>
      <c r="G144" s="1082"/>
    </row>
    <row r="145" spans="1:7" ht="15" customHeight="1">
      <c r="A145" s="1080"/>
      <c r="B145" s="1081"/>
      <c r="C145" s="1081"/>
      <c r="D145" s="1081"/>
      <c r="E145" s="1081"/>
      <c r="F145" s="1081"/>
      <c r="G145" s="1082"/>
    </row>
    <row r="146" spans="1:7" ht="15" customHeight="1">
      <c r="A146" s="1080"/>
      <c r="B146" s="1081"/>
      <c r="C146" s="1081"/>
      <c r="D146" s="1081"/>
      <c r="E146" s="1081"/>
      <c r="F146" s="1081"/>
      <c r="G146" s="1082"/>
    </row>
    <row r="147" spans="1:7" ht="15" customHeight="1">
      <c r="A147" s="1080"/>
      <c r="B147" s="1081"/>
      <c r="C147" s="1081"/>
      <c r="D147" s="1081"/>
      <c r="E147" s="1081"/>
      <c r="F147" s="1081"/>
      <c r="G147" s="1082"/>
    </row>
    <row r="148" spans="1:7" ht="15" customHeight="1">
      <c r="A148" s="1080"/>
      <c r="B148" s="1081"/>
      <c r="C148" s="1081"/>
      <c r="D148" s="1081"/>
      <c r="E148" s="1081"/>
      <c r="F148" s="1081"/>
      <c r="G148" s="1082"/>
    </row>
    <row r="149" spans="1:7" ht="15" customHeight="1">
      <c r="A149" s="1080"/>
      <c r="B149" s="1081"/>
      <c r="C149" s="1081"/>
      <c r="D149" s="1081"/>
      <c r="E149" s="1081"/>
      <c r="F149" s="1081"/>
      <c r="G149" s="1082"/>
    </row>
    <row r="150" spans="1:7" ht="15" customHeight="1">
      <c r="A150" s="1080"/>
      <c r="B150" s="1081"/>
      <c r="C150" s="1081"/>
      <c r="D150" s="1081"/>
      <c r="E150" s="1081"/>
      <c r="F150" s="1081"/>
      <c r="G150" s="1082"/>
    </row>
    <row r="151" spans="1:7" ht="15" customHeight="1">
      <c r="A151" s="1080"/>
      <c r="B151" s="1081"/>
      <c r="C151" s="1081"/>
      <c r="D151" s="1081"/>
      <c r="E151" s="1081"/>
      <c r="F151" s="1081"/>
      <c r="G151" s="1082"/>
    </row>
    <row r="152" spans="1:7" ht="15" customHeight="1">
      <c r="A152" s="1080"/>
      <c r="B152" s="1081"/>
      <c r="C152" s="1081"/>
      <c r="D152" s="1081"/>
      <c r="E152" s="1081"/>
      <c r="F152" s="1081"/>
      <c r="G152" s="1082"/>
    </row>
    <row r="153" spans="1:7" ht="15.75" customHeight="1" thickBot="1">
      <c r="A153" s="1083"/>
      <c r="B153" s="1084"/>
      <c r="C153" s="1084"/>
      <c r="D153" s="1084"/>
      <c r="E153" s="1084"/>
      <c r="F153" s="1084"/>
      <c r="G153" s="1085"/>
    </row>
  </sheetData>
  <mergeCells count="20">
    <mergeCell ref="C2:D2"/>
    <mergeCell ref="F138:F139"/>
    <mergeCell ref="G138:G139"/>
    <mergeCell ref="A138:C139"/>
    <mergeCell ref="A140:G153"/>
    <mergeCell ref="A1:B2"/>
    <mergeCell ref="A3:G3"/>
    <mergeCell ref="F2:G2"/>
    <mergeCell ref="F1:G1"/>
    <mergeCell ref="C1:D1"/>
    <mergeCell ref="A97:A109"/>
    <mergeCell ref="A110:A120"/>
    <mergeCell ref="A121:A127"/>
    <mergeCell ref="A128:A134"/>
    <mergeCell ref="A135:A137"/>
    <mergeCell ref="A5:A47"/>
    <mergeCell ref="A48:A60"/>
    <mergeCell ref="A61:A69"/>
    <mergeCell ref="A70:A77"/>
    <mergeCell ref="A78:A9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rightToLeft="1" workbookViewId="0">
      <pane ySplit="4" topLeftCell="A5" activePane="bottomLeft" state="frozen"/>
      <selection pane="bottomLeft" activeCell="D6" sqref="D6"/>
    </sheetView>
  </sheetViews>
  <sheetFormatPr defaultColWidth="0" defaultRowHeight="15"/>
  <cols>
    <col min="1" max="1" width="20.7109375" style="175" customWidth="1"/>
    <col min="2" max="3" width="41" style="176" customWidth="1"/>
    <col min="4" max="4" width="62.5703125" style="176" customWidth="1"/>
    <col min="5" max="5" width="49.42578125" style="177" customWidth="1"/>
    <col min="6" max="6" width="5.5703125" style="78" hidden="1" customWidth="1"/>
    <col min="7" max="8" width="9.140625" style="78" hidden="1" customWidth="1"/>
    <col min="9" max="12" width="9.140625" style="79" hidden="1" customWidth="1"/>
    <col min="13" max="16384" width="9.140625" style="27" hidden="1"/>
  </cols>
  <sheetData>
    <row r="1" spans="1:12" s="123" customFormat="1" ht="39.950000000000003" customHeight="1">
      <c r="A1" s="1099"/>
      <c r="B1" s="1101" t="s">
        <v>950</v>
      </c>
      <c r="C1" s="1101"/>
      <c r="D1" s="620" t="s">
        <v>2087</v>
      </c>
      <c r="E1" s="621" t="s">
        <v>2088</v>
      </c>
      <c r="F1" s="122"/>
      <c r="G1" s="122"/>
      <c r="H1" s="122"/>
      <c r="I1" s="122"/>
      <c r="J1" s="122"/>
      <c r="K1" s="122"/>
      <c r="L1" s="122"/>
    </row>
    <row r="2" spans="1:12" s="123" customFormat="1" ht="39.950000000000003" customHeight="1">
      <c r="A2" s="1100"/>
      <c r="B2" s="1102" t="s">
        <v>961</v>
      </c>
      <c r="C2" s="1102"/>
      <c r="D2" s="622"/>
      <c r="E2" s="623">
        <f>SUM(F5:F31)/((SUM(G5:G31))+0.00000000001)</f>
        <v>0</v>
      </c>
      <c r="F2" s="122"/>
      <c r="G2" s="122"/>
      <c r="H2" s="122"/>
      <c r="I2" s="122"/>
      <c r="J2" s="122"/>
      <c r="K2" s="122"/>
      <c r="L2" s="122"/>
    </row>
    <row r="3" spans="1:12" s="123" customFormat="1" ht="39.950000000000003" customHeight="1">
      <c r="A3" s="624" t="s">
        <v>357</v>
      </c>
      <c r="B3" s="124">
        <f>'شناسنامه بازدید'!B3</f>
        <v>0</v>
      </c>
      <c r="C3" s="625"/>
      <c r="D3" s="626" t="s">
        <v>979</v>
      </c>
      <c r="E3" s="627">
        <f>'شناسنامه بازدید'!D3</f>
        <v>0</v>
      </c>
      <c r="F3" s="122"/>
      <c r="G3" s="122"/>
      <c r="H3" s="122"/>
      <c r="I3" s="122"/>
      <c r="J3" s="122"/>
      <c r="K3" s="122"/>
      <c r="L3" s="122"/>
    </row>
    <row r="4" spans="1:12" s="127" customFormat="1" ht="30" customHeight="1">
      <c r="A4" s="628" t="s">
        <v>1</v>
      </c>
      <c r="B4" s="125" t="s">
        <v>948</v>
      </c>
      <c r="C4" s="125" t="s">
        <v>2087</v>
      </c>
      <c r="D4" s="126" t="s">
        <v>2088</v>
      </c>
      <c r="E4" s="629" t="s">
        <v>3524</v>
      </c>
      <c r="F4" s="122"/>
      <c r="G4" s="122"/>
      <c r="H4" s="122"/>
      <c r="I4" s="122"/>
      <c r="J4" s="122"/>
      <c r="K4" s="122"/>
      <c r="L4" s="122"/>
    </row>
    <row r="5" spans="1:12" s="121" customFormat="1" ht="30" customHeight="1">
      <c r="A5" s="630">
        <v>1</v>
      </c>
      <c r="B5" s="48" t="s">
        <v>2126</v>
      </c>
      <c r="C5" s="533"/>
      <c r="D5" s="533">
        <f>'ایمنی بیمار '!J148:J148</f>
        <v>0</v>
      </c>
      <c r="E5" s="631">
        <f>'شناسنامه بازدید'!C6</f>
        <v>0</v>
      </c>
      <c r="F5" s="135">
        <f t="shared" ref="F5" si="0">D5*H5</f>
        <v>0</v>
      </c>
      <c r="G5" s="135">
        <f t="shared" ref="G5:G31" si="1">IF(F5&gt;0, H5, 0)</f>
        <v>0</v>
      </c>
      <c r="H5" s="136">
        <v>3</v>
      </c>
      <c r="I5" s="78"/>
      <c r="J5" s="78"/>
      <c r="K5" s="78"/>
      <c r="L5" s="78"/>
    </row>
    <row r="6" spans="1:12" s="121" customFormat="1" ht="30" customHeight="1">
      <c r="A6" s="632">
        <v>2</v>
      </c>
      <c r="B6" s="492" t="s">
        <v>2127</v>
      </c>
      <c r="C6" s="534"/>
      <c r="D6" s="534">
        <f>'کنترل عفونت '!F98:F98</f>
        <v>0</v>
      </c>
      <c r="E6" s="633">
        <f>'شناسنامه بازدید'!C7</f>
        <v>0</v>
      </c>
      <c r="F6" s="135"/>
      <c r="G6" s="135"/>
      <c r="H6" s="136"/>
      <c r="I6" s="78"/>
      <c r="J6" s="78"/>
      <c r="K6" s="78"/>
      <c r="L6" s="78"/>
    </row>
    <row r="7" spans="1:12" s="121" customFormat="1" ht="30" customHeight="1">
      <c r="A7" s="630">
        <v>3</v>
      </c>
      <c r="B7" s="48" t="s">
        <v>2988</v>
      </c>
      <c r="C7" s="533"/>
      <c r="D7" s="533">
        <f>اورژانس!G30</f>
        <v>0</v>
      </c>
      <c r="E7" s="631">
        <f>'شناسنامه بازدید'!C8</f>
        <v>0</v>
      </c>
      <c r="F7" s="135">
        <f>D6*H7</f>
        <v>0</v>
      </c>
      <c r="G7" s="135">
        <f t="shared" si="1"/>
        <v>0</v>
      </c>
      <c r="H7" s="136">
        <v>2</v>
      </c>
      <c r="I7" s="78"/>
      <c r="J7" s="78"/>
      <c r="K7" s="78"/>
      <c r="L7" s="78"/>
    </row>
    <row r="8" spans="1:12" s="121" customFormat="1" ht="30" customHeight="1">
      <c r="A8" s="632">
        <v>4</v>
      </c>
      <c r="B8" s="492" t="s">
        <v>3098</v>
      </c>
      <c r="C8" s="534"/>
      <c r="D8" s="534">
        <f>'مراقبت ویژه'!F182:F182</f>
        <v>0</v>
      </c>
      <c r="E8" s="633">
        <f>'شناسنامه بازدید'!C9</f>
        <v>0</v>
      </c>
      <c r="F8" s="135">
        <f>D7*H8</f>
        <v>0</v>
      </c>
      <c r="G8" s="135">
        <f t="shared" si="1"/>
        <v>0</v>
      </c>
      <c r="H8" s="136">
        <v>3</v>
      </c>
      <c r="I8" s="78"/>
      <c r="J8" s="78"/>
      <c r="K8" s="78"/>
      <c r="L8" s="78"/>
    </row>
    <row r="9" spans="1:12" s="121" customFormat="1" ht="30" customHeight="1">
      <c r="A9" s="630">
        <v>5</v>
      </c>
      <c r="B9" s="48" t="s">
        <v>3208</v>
      </c>
      <c r="C9" s="634"/>
      <c r="D9" s="533">
        <f>NICU!F48</f>
        <v>0</v>
      </c>
      <c r="E9" s="631">
        <f>'شناسنامه بازدید'!C10</f>
        <v>0</v>
      </c>
      <c r="F9" s="135">
        <f>D31*H9</f>
        <v>0</v>
      </c>
      <c r="G9" s="135">
        <f t="shared" si="1"/>
        <v>0</v>
      </c>
      <c r="H9" s="136">
        <v>3</v>
      </c>
      <c r="I9" s="78"/>
      <c r="J9" s="78"/>
      <c r="K9" s="78"/>
      <c r="L9" s="78"/>
    </row>
    <row r="10" spans="1:12" s="121" customFormat="1" ht="30" customHeight="1">
      <c r="A10" s="632">
        <v>6</v>
      </c>
      <c r="B10" s="492" t="s">
        <v>1738</v>
      </c>
      <c r="C10" s="534"/>
      <c r="D10" s="534">
        <f>'مراقبتهای جراحی و بیهوشی '!G234</f>
        <v>0</v>
      </c>
      <c r="E10" s="633">
        <f>'شناسنامه بازدید'!C11</f>
        <v>0</v>
      </c>
      <c r="F10" s="135">
        <f>D30*H10</f>
        <v>0</v>
      </c>
      <c r="G10" s="135">
        <f>IF(F10&gt;0, H10, 0)</f>
        <v>0</v>
      </c>
      <c r="H10" s="136">
        <v>1</v>
      </c>
      <c r="I10" s="78"/>
      <c r="J10" s="78"/>
      <c r="K10" s="78"/>
      <c r="L10" s="78"/>
    </row>
    <row r="11" spans="1:12" s="121" customFormat="1" ht="30" customHeight="1">
      <c r="A11" s="630">
        <v>7</v>
      </c>
      <c r="B11" s="48" t="s">
        <v>952</v>
      </c>
      <c r="C11" s="533"/>
      <c r="D11" s="533">
        <f>'سلامت مادر ونوزاد '!F110:F110</f>
        <v>0</v>
      </c>
      <c r="E11" s="631">
        <f>'شناسنامه بازدید'!C12</f>
        <v>0</v>
      </c>
      <c r="F11" s="135">
        <f>D33*H11</f>
        <v>0</v>
      </c>
      <c r="G11" s="135">
        <f t="shared" si="1"/>
        <v>0</v>
      </c>
      <c r="H11" s="136">
        <v>2</v>
      </c>
      <c r="I11" s="78"/>
      <c r="J11" s="78"/>
      <c r="K11" s="78"/>
      <c r="L11" s="78"/>
    </row>
    <row r="12" spans="1:12" s="121" customFormat="1" ht="30" customHeight="1">
      <c r="A12" s="632">
        <v>8</v>
      </c>
      <c r="B12" s="492" t="s">
        <v>1971</v>
      </c>
      <c r="C12" s="534"/>
      <c r="D12" s="534">
        <f>'کودکان 59-1 ماهه '!G160</f>
        <v>0</v>
      </c>
      <c r="E12" s="633">
        <f>'شناسنامه بازدید'!C13</f>
        <v>0</v>
      </c>
      <c r="F12" s="135">
        <f>D32*H12</f>
        <v>0</v>
      </c>
      <c r="G12" s="135">
        <f>IF(F12&gt;0, H12, 0)</f>
        <v>0</v>
      </c>
      <c r="H12" s="136">
        <v>1</v>
      </c>
      <c r="I12" s="78"/>
      <c r="J12" s="78"/>
      <c r="K12" s="78"/>
      <c r="L12" s="78"/>
    </row>
    <row r="13" spans="1:12" s="121" customFormat="1" ht="30" customHeight="1">
      <c r="A13" s="630">
        <v>9</v>
      </c>
      <c r="B13" s="48" t="s">
        <v>2992</v>
      </c>
      <c r="C13" s="533"/>
      <c r="D13" s="533">
        <f>'مدیریت پرستاری '!G114:G114</f>
        <v>0</v>
      </c>
      <c r="E13" s="631">
        <f>'شناسنامه بازدید'!C14</f>
        <v>0</v>
      </c>
      <c r="F13" s="135">
        <f>D10*H13</f>
        <v>0</v>
      </c>
      <c r="G13" s="135">
        <f>IF(F13&gt;0, H13, 0)</f>
        <v>0</v>
      </c>
      <c r="H13" s="136">
        <v>2</v>
      </c>
      <c r="I13" s="78"/>
      <c r="J13" s="78"/>
      <c r="K13" s="78"/>
      <c r="L13" s="78"/>
    </row>
    <row r="14" spans="1:12" s="121" customFormat="1" ht="30" customHeight="1">
      <c r="A14" s="632">
        <v>10</v>
      </c>
      <c r="B14" s="492" t="s">
        <v>2789</v>
      </c>
      <c r="C14" s="534"/>
      <c r="D14" s="534">
        <f>'مراقبت پرستاری '!G148:G148</f>
        <v>0</v>
      </c>
      <c r="E14" s="633">
        <f>'شناسنامه بازدید'!C15</f>
        <v>0</v>
      </c>
      <c r="F14" s="135">
        <f>D11*H14</f>
        <v>0</v>
      </c>
      <c r="G14" s="135">
        <f>IF(F14&gt;0, H14, 0)</f>
        <v>0</v>
      </c>
      <c r="H14" s="136">
        <v>1</v>
      </c>
      <c r="I14" s="78"/>
      <c r="J14" s="78"/>
      <c r="K14" s="78"/>
      <c r="L14" s="78"/>
    </row>
    <row r="15" spans="1:12" s="121" customFormat="1" ht="30" customHeight="1">
      <c r="A15" s="630">
        <v>11</v>
      </c>
      <c r="B15" s="48" t="s">
        <v>2790</v>
      </c>
      <c r="C15" s="533"/>
      <c r="D15" s="533">
        <f>'آموزش و پیگیری بیمار '!G25:G25</f>
        <v>0</v>
      </c>
      <c r="E15" s="631">
        <f>'شناسنامه بازدید'!C16</f>
        <v>0</v>
      </c>
      <c r="F15" s="135">
        <f>D12*H15</f>
        <v>0</v>
      </c>
      <c r="G15" s="135">
        <f t="shared" si="1"/>
        <v>0</v>
      </c>
      <c r="H15" s="136">
        <v>2</v>
      </c>
      <c r="I15" s="78"/>
      <c r="J15" s="78"/>
      <c r="K15" s="78"/>
      <c r="L15" s="78"/>
    </row>
    <row r="16" spans="1:12" s="121" customFormat="1" ht="30" customHeight="1">
      <c r="A16" s="632">
        <v>12</v>
      </c>
      <c r="B16" s="492" t="s">
        <v>954</v>
      </c>
      <c r="C16" s="534"/>
      <c r="D16" s="534">
        <f>'تغذیه و رژیم درمانی '!G58:G58</f>
        <v>0</v>
      </c>
      <c r="E16" s="633">
        <f>'شناسنامه بازدید'!C17</f>
        <v>0</v>
      </c>
      <c r="F16" s="135"/>
      <c r="G16" s="135"/>
      <c r="H16" s="136"/>
      <c r="I16" s="78"/>
      <c r="J16" s="78"/>
      <c r="K16" s="78"/>
      <c r="L16" s="78"/>
    </row>
    <row r="17" spans="1:12" s="121" customFormat="1" ht="30" customHeight="1">
      <c r="A17" s="630">
        <v>13</v>
      </c>
      <c r="B17" s="48" t="s">
        <v>953</v>
      </c>
      <c r="C17" s="533"/>
      <c r="D17" s="533">
        <f>'پرتو پزشکی'!G59:G59</f>
        <v>0</v>
      </c>
      <c r="E17" s="631">
        <f>'شناسنامه بازدید'!C18</f>
        <v>0</v>
      </c>
      <c r="F17" s="135"/>
      <c r="G17" s="135"/>
      <c r="H17" s="136"/>
      <c r="I17" s="78"/>
      <c r="J17" s="78"/>
      <c r="K17" s="78"/>
      <c r="L17" s="78"/>
    </row>
    <row r="18" spans="1:12" s="121" customFormat="1" ht="30" customHeight="1">
      <c r="A18" s="632">
        <v>14</v>
      </c>
      <c r="B18" s="492" t="s">
        <v>980</v>
      </c>
      <c r="C18" s="534"/>
      <c r="D18" s="534">
        <f>'بانک خون'!CJ53</f>
        <v>0</v>
      </c>
      <c r="E18" s="633">
        <f>'شناسنامه بازدید'!C19</f>
        <v>0</v>
      </c>
      <c r="F18" s="135"/>
      <c r="G18" s="135"/>
      <c r="H18" s="136"/>
      <c r="I18" s="78"/>
      <c r="J18" s="78"/>
      <c r="K18" s="78"/>
      <c r="L18" s="78"/>
    </row>
    <row r="19" spans="1:12" s="121" customFormat="1" ht="30" customHeight="1">
      <c r="A19" s="630">
        <v>15</v>
      </c>
      <c r="B19" s="48" t="s">
        <v>960</v>
      </c>
      <c r="C19" s="533"/>
      <c r="D19" s="533">
        <f>آزمایشگاه!F82</f>
        <v>0</v>
      </c>
      <c r="E19" s="631">
        <f>'شناسنامه بازدید'!C20</f>
        <v>0</v>
      </c>
      <c r="F19" s="135"/>
      <c r="G19" s="135"/>
      <c r="H19" s="136"/>
      <c r="I19" s="78"/>
      <c r="J19" s="78"/>
      <c r="K19" s="78"/>
      <c r="L19" s="78"/>
    </row>
    <row r="20" spans="1:12" s="121" customFormat="1" ht="30" customHeight="1">
      <c r="A20" s="632">
        <v>16</v>
      </c>
      <c r="B20" s="492" t="s">
        <v>958</v>
      </c>
      <c r="C20" s="534"/>
      <c r="D20" s="534">
        <f>'میکروب شناسی'!G472:G472</f>
        <v>0</v>
      </c>
      <c r="E20" s="633">
        <f>'شناسنامه بازدید'!C21</f>
        <v>0</v>
      </c>
      <c r="F20" s="135"/>
      <c r="G20" s="135"/>
      <c r="H20" s="136"/>
      <c r="I20" s="78"/>
      <c r="J20" s="78"/>
      <c r="K20" s="78"/>
      <c r="L20" s="78"/>
    </row>
    <row r="21" spans="1:12" s="121" customFormat="1" ht="30" customHeight="1">
      <c r="A21" s="630">
        <v>17</v>
      </c>
      <c r="B21" s="48" t="s">
        <v>2993</v>
      </c>
      <c r="C21" s="616"/>
      <c r="D21" s="616">
        <f>'بهداشت محیط '!G264:G264</f>
        <v>0</v>
      </c>
      <c r="E21" s="631">
        <f>'شناسنامه بازدید'!C22</f>
        <v>0</v>
      </c>
      <c r="F21" s="135"/>
      <c r="G21" s="135"/>
      <c r="H21" s="136"/>
      <c r="I21" s="78"/>
      <c r="J21" s="78"/>
      <c r="K21" s="78"/>
      <c r="L21" s="78"/>
    </row>
    <row r="22" spans="1:12" s="121" customFormat="1" ht="30" customHeight="1">
      <c r="A22" s="632">
        <v>18</v>
      </c>
      <c r="B22" s="492" t="s">
        <v>2994</v>
      </c>
      <c r="C22" s="534"/>
      <c r="D22" s="534">
        <f>'بهداشت حرفه ای '!G36:G36</f>
        <v>0</v>
      </c>
      <c r="E22" s="633">
        <f>'شناسنامه بازدید'!C23</f>
        <v>0</v>
      </c>
      <c r="F22" s="135"/>
      <c r="G22" s="135"/>
      <c r="H22" s="136"/>
      <c r="I22" s="78"/>
      <c r="J22" s="78"/>
      <c r="K22" s="78"/>
      <c r="L22" s="78"/>
    </row>
    <row r="23" spans="1:12" s="121" customFormat="1" ht="30" customHeight="1">
      <c r="A23" s="630">
        <v>19</v>
      </c>
      <c r="B23" s="48" t="s">
        <v>931</v>
      </c>
      <c r="C23" s="533"/>
      <c r="D23" s="533">
        <f>'تجهیزات پزشکی '!I71:I71</f>
        <v>0</v>
      </c>
      <c r="E23" s="631">
        <f>'شناسنامه بازدید'!C24</f>
        <v>0</v>
      </c>
      <c r="F23" s="135"/>
      <c r="G23" s="135"/>
      <c r="H23" s="136"/>
      <c r="I23" s="78"/>
      <c r="J23" s="78"/>
      <c r="K23" s="78"/>
      <c r="L23" s="78"/>
    </row>
    <row r="24" spans="1:12" s="121" customFormat="1" ht="30" customHeight="1">
      <c r="A24" s="632">
        <v>20</v>
      </c>
      <c r="B24" s="492" t="s">
        <v>955</v>
      </c>
      <c r="C24" s="534"/>
      <c r="D24" s="534">
        <f>'ملزومات پزشکی '!G62:G62</f>
        <v>0</v>
      </c>
      <c r="E24" s="633">
        <f>'شناسنامه بازدید'!C25</f>
        <v>0</v>
      </c>
      <c r="F24" s="135">
        <f>D21*H24</f>
        <v>0</v>
      </c>
      <c r="G24" s="135">
        <f>IF(F24&gt;0, H24, 0)</f>
        <v>0</v>
      </c>
      <c r="H24" s="136">
        <v>1</v>
      </c>
      <c r="I24" s="78"/>
      <c r="J24" s="78"/>
      <c r="K24" s="78"/>
      <c r="L24" s="78"/>
    </row>
    <row r="25" spans="1:12" s="121" customFormat="1" ht="30" customHeight="1">
      <c r="A25" s="630">
        <v>21</v>
      </c>
      <c r="B25" s="48" t="s">
        <v>956</v>
      </c>
      <c r="C25" s="533"/>
      <c r="D25" s="533">
        <f>'مدیریت دارویی'!G25:G25</f>
        <v>0</v>
      </c>
      <c r="E25" s="631">
        <f>'شناسنامه بازدید'!C26</f>
        <v>0</v>
      </c>
      <c r="F25" s="135">
        <f>D22*H25</f>
        <v>0</v>
      </c>
      <c r="G25" s="135">
        <f>IF(F25&gt;0, H25, 0)</f>
        <v>0</v>
      </c>
      <c r="H25" s="136">
        <v>1</v>
      </c>
      <c r="I25" s="78"/>
      <c r="J25" s="78"/>
      <c r="K25" s="78"/>
      <c r="L25" s="78"/>
    </row>
    <row r="26" spans="1:12" s="121" customFormat="1" ht="30" customHeight="1">
      <c r="A26" s="632">
        <v>22</v>
      </c>
      <c r="B26" s="492" t="s">
        <v>959</v>
      </c>
      <c r="C26" s="534"/>
      <c r="D26" s="534">
        <f>'مدیریت خطر حوادث و بلایا'!G265</f>
        <v>0</v>
      </c>
      <c r="E26" s="633">
        <f>'شناسنامه بازدید'!C27</f>
        <v>0</v>
      </c>
      <c r="F26" s="135">
        <f>D23*H26</f>
        <v>0</v>
      </c>
      <c r="G26" s="135">
        <f>IF(F26&gt;0, H26, 0)</f>
        <v>0</v>
      </c>
      <c r="H26" s="136">
        <v>1</v>
      </c>
      <c r="I26" s="78"/>
      <c r="J26" s="78"/>
      <c r="K26" s="78"/>
      <c r="L26" s="78"/>
    </row>
    <row r="27" spans="1:12" s="121" customFormat="1" ht="30" customHeight="1">
      <c r="A27" s="630">
        <v>23</v>
      </c>
      <c r="B27" s="48" t="s">
        <v>957</v>
      </c>
      <c r="C27" s="533"/>
      <c r="D27" s="533">
        <f>'مددکاری اجتماعی '!G41:G41</f>
        <v>0</v>
      </c>
      <c r="E27" s="631">
        <f>'شناسنامه بازدید'!C28</f>
        <v>0</v>
      </c>
      <c r="F27" s="135">
        <f>D24*H27</f>
        <v>0</v>
      </c>
      <c r="G27" s="135">
        <f t="shared" si="1"/>
        <v>0</v>
      </c>
      <c r="H27" s="136">
        <v>3</v>
      </c>
      <c r="I27" s="78"/>
      <c r="J27" s="78"/>
      <c r="K27" s="78"/>
      <c r="L27" s="78"/>
    </row>
    <row r="28" spans="1:12" s="121" customFormat="1" ht="30" customHeight="1">
      <c r="A28" s="632">
        <v>24</v>
      </c>
      <c r="B28" s="492" t="s">
        <v>1805</v>
      </c>
      <c r="C28" s="534"/>
      <c r="D28" s="534">
        <f>تاسیسات!F91</f>
        <v>0</v>
      </c>
      <c r="E28" s="633">
        <f>'شناسنامه بازدید'!C29</f>
        <v>0</v>
      </c>
      <c r="F28" s="135">
        <f>D25*H28</f>
        <v>0</v>
      </c>
      <c r="G28" s="135">
        <f t="shared" si="1"/>
        <v>0</v>
      </c>
      <c r="H28" s="136">
        <v>1</v>
      </c>
      <c r="I28" s="78"/>
      <c r="J28" s="78"/>
      <c r="K28" s="78"/>
      <c r="L28" s="78"/>
    </row>
    <row r="29" spans="1:12" s="121" customFormat="1" ht="30" customHeight="1">
      <c r="A29" s="630">
        <v>25</v>
      </c>
      <c r="B29" s="48" t="s">
        <v>962</v>
      </c>
      <c r="C29" s="533"/>
      <c r="D29" s="533">
        <f>'تعرفه و اقتصاد درمان'!G20:G20</f>
        <v>0</v>
      </c>
      <c r="E29" s="631">
        <f>'شناسنامه بازدید'!C30</f>
        <v>0</v>
      </c>
      <c r="F29" s="135"/>
      <c r="G29" s="135"/>
      <c r="H29" s="136"/>
      <c r="I29" s="78"/>
      <c r="J29" s="78"/>
      <c r="K29" s="78"/>
      <c r="L29" s="78"/>
    </row>
    <row r="30" spans="1:12" s="121" customFormat="1" ht="30" customHeight="1">
      <c r="A30" s="632">
        <v>26</v>
      </c>
      <c r="B30" s="492" t="s">
        <v>2128</v>
      </c>
      <c r="C30" s="534"/>
      <c r="D30" s="534">
        <f>'حقوق گیرندگان خدمت '!G17:G17</f>
        <v>0</v>
      </c>
      <c r="E30" s="633">
        <f>'شناسنامه بازدید'!C31</f>
        <v>0</v>
      </c>
      <c r="F30" s="135">
        <f>D27*H30</f>
        <v>0</v>
      </c>
      <c r="G30" s="135">
        <f t="shared" si="1"/>
        <v>0</v>
      </c>
      <c r="H30" s="136">
        <v>1</v>
      </c>
      <c r="I30" s="78"/>
      <c r="J30" s="78"/>
      <c r="K30" s="78"/>
      <c r="L30" s="78"/>
    </row>
    <row r="31" spans="1:12" s="121" customFormat="1" ht="30" customHeight="1">
      <c r="A31" s="630">
        <v>27</v>
      </c>
      <c r="B31" s="48" t="s">
        <v>2989</v>
      </c>
      <c r="C31" s="533"/>
      <c r="D31" s="533">
        <f>'طرح انطباق'!F46</f>
        <v>0</v>
      </c>
      <c r="E31" s="631">
        <f>'شناسنامه بازدید'!C32</f>
        <v>0</v>
      </c>
      <c r="F31" s="135">
        <f>D28*H31</f>
        <v>0</v>
      </c>
      <c r="G31" s="135">
        <f t="shared" si="1"/>
        <v>0</v>
      </c>
      <c r="H31" s="136">
        <v>1</v>
      </c>
      <c r="I31" s="78"/>
      <c r="J31" s="78"/>
      <c r="K31" s="78"/>
      <c r="L31" s="78"/>
    </row>
    <row r="32" spans="1:12" ht="30" customHeight="1">
      <c r="A32" s="632">
        <v>28</v>
      </c>
      <c r="B32" s="492" t="s">
        <v>2991</v>
      </c>
      <c r="C32" s="534"/>
      <c r="D32" s="534">
        <f>شکایات!F22</f>
        <v>0</v>
      </c>
      <c r="E32" s="633">
        <f>'شناسنامه بازدید'!C33</f>
        <v>0</v>
      </c>
    </row>
    <row r="33" spans="1:12" s="121" customFormat="1" ht="30" customHeight="1">
      <c r="A33" s="630">
        <v>29</v>
      </c>
      <c r="B33" s="48" t="s">
        <v>2990</v>
      </c>
      <c r="C33" s="533"/>
      <c r="D33" s="533">
        <f>'گردشگری سلامت '!G73:G73</f>
        <v>0</v>
      </c>
      <c r="E33" s="631">
        <f>'شناسنامه بازدید'!C34</f>
        <v>0</v>
      </c>
      <c r="F33" s="78"/>
      <c r="G33" s="78"/>
      <c r="H33" s="78"/>
      <c r="I33" s="78"/>
      <c r="J33" s="78"/>
      <c r="K33" s="78"/>
      <c r="L33" s="78"/>
    </row>
    <row r="34" spans="1:12" s="121" customFormat="1" ht="31.5" customHeight="1" thickBot="1">
      <c r="A34" s="635">
        <v>30</v>
      </c>
      <c r="B34" s="493" t="s">
        <v>3522</v>
      </c>
      <c r="C34" s="636"/>
      <c r="D34" s="534">
        <f>'نظارت بیمارستانی'!G138:G138</f>
        <v>0</v>
      </c>
      <c r="E34" s="633">
        <f>'شناسنامه بازدید'!C35</f>
        <v>0</v>
      </c>
      <c r="F34" s="78"/>
      <c r="G34" s="78"/>
      <c r="H34" s="78"/>
      <c r="I34" s="78"/>
      <c r="J34" s="78"/>
      <c r="K34" s="78"/>
      <c r="L34" s="78"/>
    </row>
    <row r="35" spans="1:12" s="121" customFormat="1">
      <c r="F35" s="78"/>
      <c r="G35" s="78"/>
      <c r="H35" s="78"/>
      <c r="I35" s="78"/>
      <c r="J35" s="78"/>
      <c r="K35" s="78"/>
      <c r="L35" s="78"/>
    </row>
    <row r="36" spans="1:12" s="121" customFormat="1" ht="25.5">
      <c r="A36" s="246"/>
      <c r="F36" s="535">
        <f>'شناسنامه بازدید'!C32</f>
        <v>0</v>
      </c>
      <c r="G36" s="78"/>
      <c r="H36" s="78"/>
      <c r="I36" s="78"/>
      <c r="J36" s="78"/>
      <c r="K36" s="78"/>
      <c r="L36" s="78"/>
    </row>
    <row r="37" spans="1:12" s="121" customFormat="1" ht="25.5">
      <c r="A37" s="246"/>
      <c r="F37" s="60">
        <f>'شناسنامه بازدید'!C31</f>
        <v>0</v>
      </c>
      <c r="G37" s="78"/>
      <c r="H37" s="78"/>
      <c r="I37" s="78"/>
      <c r="J37" s="78"/>
      <c r="K37" s="78"/>
      <c r="L37" s="78"/>
    </row>
    <row r="38" spans="1:12" s="121" customFormat="1" ht="25.5">
      <c r="A38" s="246"/>
      <c r="F38" s="535">
        <f>'شناسنامه بازدید'!C34</f>
        <v>0</v>
      </c>
      <c r="G38" s="78"/>
      <c r="H38" s="78"/>
      <c r="I38" s="78"/>
      <c r="J38" s="78"/>
      <c r="K38" s="78"/>
      <c r="L38" s="78"/>
    </row>
    <row r="39" spans="1:12" s="121" customFormat="1" ht="25.5">
      <c r="A39" s="246"/>
      <c r="F39" s="60">
        <f>'شناسنامه بازدید'!C33</f>
        <v>0</v>
      </c>
      <c r="G39" s="78"/>
      <c r="H39" s="78"/>
      <c r="I39" s="78"/>
      <c r="J39" s="78"/>
      <c r="K39" s="78"/>
      <c r="L39" s="78"/>
    </row>
    <row r="40" spans="1:12" s="121" customFormat="1">
      <c r="A40" s="246"/>
      <c r="B40" s="247"/>
      <c r="C40" s="247"/>
      <c r="D40" s="247"/>
      <c r="E40" s="248"/>
      <c r="F40" s="78"/>
      <c r="G40" s="78"/>
      <c r="H40" s="78"/>
      <c r="I40" s="78"/>
      <c r="J40" s="78"/>
      <c r="K40" s="78"/>
      <c r="L40" s="78"/>
    </row>
    <row r="41" spans="1:12" s="121" customFormat="1">
      <c r="A41" s="246"/>
      <c r="B41" s="247"/>
      <c r="C41" s="247"/>
      <c r="D41" s="247"/>
      <c r="E41" s="248"/>
      <c r="F41" s="78"/>
      <c r="G41" s="78"/>
      <c r="H41" s="78"/>
      <c r="I41" s="78"/>
      <c r="J41" s="78"/>
      <c r="K41" s="78"/>
      <c r="L41" s="78"/>
    </row>
    <row r="42" spans="1:12" s="121" customFormat="1"/>
    <row r="43" spans="1:12" s="121" customFormat="1">
      <c r="A43" s="246"/>
      <c r="B43" s="247"/>
      <c r="C43" s="247"/>
      <c r="D43" s="247"/>
      <c r="E43" s="248"/>
      <c r="F43" s="78"/>
      <c r="G43" s="78"/>
      <c r="H43" s="78"/>
      <c r="I43" s="78"/>
      <c r="J43" s="78"/>
      <c r="K43" s="78"/>
      <c r="L43" s="78"/>
    </row>
    <row r="44" spans="1:12" s="121" customFormat="1">
      <c r="A44" s="246"/>
      <c r="B44" s="247"/>
      <c r="C44" s="247"/>
      <c r="D44" s="247"/>
      <c r="E44" s="248"/>
      <c r="F44" s="78"/>
      <c r="G44" s="78"/>
      <c r="H44" s="78"/>
      <c r="I44" s="78"/>
      <c r="J44" s="78"/>
      <c r="K44" s="78"/>
      <c r="L44" s="78"/>
    </row>
    <row r="45" spans="1:12" s="121" customFormat="1">
      <c r="A45" s="246"/>
      <c r="B45" s="247"/>
      <c r="C45" s="247"/>
      <c r="D45" s="247"/>
      <c r="E45" s="248"/>
      <c r="F45" s="78"/>
      <c r="G45" s="78"/>
      <c r="H45" s="78"/>
      <c r="I45" s="78"/>
      <c r="J45" s="78"/>
      <c r="K45" s="78"/>
      <c r="L45" s="78"/>
    </row>
    <row r="46" spans="1:12" s="121" customFormat="1">
      <c r="A46" s="246"/>
      <c r="B46" s="247"/>
      <c r="C46" s="247"/>
      <c r="D46" s="247"/>
      <c r="E46" s="248"/>
      <c r="F46" s="78"/>
      <c r="G46" s="78"/>
      <c r="H46" s="78"/>
      <c r="I46" s="78"/>
      <c r="J46" s="78"/>
      <c r="K46" s="78"/>
      <c r="L46" s="78"/>
    </row>
    <row r="47" spans="1:12" s="121" customFormat="1">
      <c r="A47" s="246"/>
      <c r="B47" s="247"/>
      <c r="C47" s="247"/>
      <c r="D47" s="247"/>
      <c r="E47" s="248"/>
      <c r="F47" s="78"/>
      <c r="G47" s="78"/>
      <c r="H47" s="78"/>
      <c r="I47" s="78"/>
      <c r="J47" s="78"/>
      <c r="K47" s="78"/>
      <c r="L47" s="78"/>
    </row>
    <row r="48" spans="1:12" s="121" customFormat="1">
      <c r="A48" s="246"/>
      <c r="B48" s="247"/>
      <c r="C48" s="247"/>
      <c r="D48" s="247"/>
      <c r="E48" s="248"/>
      <c r="F48" s="78"/>
      <c r="G48" s="78"/>
      <c r="H48" s="78"/>
      <c r="I48" s="78"/>
      <c r="J48" s="78"/>
      <c r="K48" s="78"/>
      <c r="L48" s="78"/>
    </row>
    <row r="49" spans="1:12" s="121" customFormat="1">
      <c r="A49" s="246"/>
      <c r="B49" s="247"/>
      <c r="C49" s="247"/>
      <c r="D49" s="247"/>
      <c r="E49" s="248"/>
      <c r="F49" s="78"/>
      <c r="G49" s="78"/>
      <c r="H49" s="78"/>
      <c r="I49" s="78"/>
      <c r="J49" s="78"/>
      <c r="K49" s="78"/>
      <c r="L49" s="78"/>
    </row>
    <row r="50" spans="1:12" s="121" customFormat="1">
      <c r="A50" s="246"/>
      <c r="B50" s="247"/>
      <c r="C50" s="247"/>
      <c r="D50" s="247"/>
      <c r="E50" s="248"/>
      <c r="F50" s="78"/>
      <c r="G50" s="78"/>
      <c r="H50" s="78"/>
      <c r="I50" s="78"/>
      <c r="J50" s="78"/>
      <c r="K50" s="78"/>
      <c r="L50" s="78"/>
    </row>
    <row r="58" spans="1:12" s="121" customFormat="1">
      <c r="A58" s="246"/>
      <c r="B58" s="247"/>
      <c r="C58" s="247"/>
      <c r="D58" s="247"/>
      <c r="E58" s="248"/>
      <c r="F58" s="78"/>
      <c r="G58" s="78"/>
      <c r="H58" s="78"/>
      <c r="I58" s="78"/>
      <c r="J58" s="78"/>
      <c r="K58" s="78"/>
      <c r="L58" s="78"/>
    </row>
  </sheetData>
  <sheetProtection selectLockedCells="1"/>
  <mergeCells count="3">
    <mergeCell ref="A1:A2"/>
    <mergeCell ref="B1:C1"/>
    <mergeCell ref="B2:C2"/>
  </mergeCells>
  <hyperlinks>
    <hyperlink ref="B5" location="'ایمنی بیمار'!A1" display="ایمنی بیمار"/>
    <hyperlink ref="B6" location="'اتاق عمل'!A1" display="اتاق عمل"/>
    <hyperlink ref="B7" location="'سلامت مادر ونوزاد '!A1" display="سلامت مادران و نوزادان"/>
    <hyperlink ref="B28" location="'اقتصاد درمان'!A1" display="تعرفه و اقتصاد"/>
    <hyperlink ref="B32" location="'اقتصاد درمان'!A1" display="تعرفه و اقتصاد"/>
  </hyperlinks>
  <pageMargins left="0.7" right="0.7" top="0.75" bottom="0.75" header="0.3" footer="0.3"/>
  <pageSetup scale="5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
  <sheetViews>
    <sheetView showGridLines="0" rightToLeft="1" topLeftCell="A10" zoomScaleNormal="100" workbookViewId="0"/>
  </sheetViews>
  <sheetFormatPr defaultColWidth="0" defaultRowHeight="15" zeroHeight="1"/>
  <cols>
    <col min="1" max="21" width="9.140625" customWidth="1"/>
    <col min="22" max="16384" width="9.140625" hidden="1"/>
  </cols>
  <sheetData>
    <row r="1"/>
    <row r="2"/>
    <row r="3"/>
    <row r="4"/>
    <row r="5"/>
    <row r="6"/>
    <row r="7"/>
    <row r="8"/>
    <row r="9"/>
    <row r="10"/>
    <row r="11"/>
    <row r="12"/>
    <row r="13"/>
    <row r="14"/>
    <row r="15"/>
    <row r="16"/>
    <row r="17"/>
    <row r="18"/>
    <row r="19"/>
    <row r="20"/>
    <row r="21"/>
    <row r="22"/>
    <row r="23"/>
    <row r="24"/>
    <row r="25"/>
    <row r="26"/>
  </sheetData>
  <sheetProtection selectLockedCells="1" selectUnlockedCells="1"/>
  <pageMargins left="0.7" right="0.7" top="0.75" bottom="0.75" header="0.3" footer="0.3"/>
  <pageSetup paperSize="9" scale="68" fitToHeight="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rightToLeft="1" workbookViewId="0"/>
  </sheetViews>
  <sheetFormatPr defaultRowHeight="15"/>
  <cols>
    <col min="1" max="1" width="15.85546875" customWidth="1"/>
    <col min="2" max="2" width="126.28515625" customWidth="1"/>
    <col min="3" max="3" width="20.85546875" customWidth="1"/>
    <col min="4" max="4" width="15.85546875" style="183" customWidth="1"/>
    <col min="5" max="5" width="35.7109375" customWidth="1"/>
  </cols>
  <sheetData>
    <row r="1" spans="1:5" s="25" customFormat="1" ht="78.75" customHeight="1">
      <c r="A1" s="284"/>
      <c r="B1" s="285" t="s">
        <v>2287</v>
      </c>
      <c r="C1" s="730" t="s">
        <v>785</v>
      </c>
      <c r="D1" s="730"/>
      <c r="E1" s="286">
        <f>'شناسنامه بازدید'!D3</f>
        <v>0</v>
      </c>
    </row>
    <row r="2" spans="1:5" s="25" customFormat="1" ht="50.1" customHeight="1">
      <c r="A2" s="287" t="s">
        <v>2285</v>
      </c>
      <c r="B2" s="151" t="str">
        <f>"نام ارزیاب / ارزیابان:       "&amp;'شناسنامه بازدید'!C7</f>
        <v xml:space="preserve">نام ارزیاب / ارزیابان:       </v>
      </c>
      <c r="C2" s="711" t="s">
        <v>357</v>
      </c>
      <c r="D2" s="711"/>
      <c r="E2" s="288">
        <f>'شناسنامه بازدید'!B3</f>
        <v>0</v>
      </c>
    </row>
    <row r="3" spans="1:5" ht="40.5">
      <c r="A3" s="287" t="s">
        <v>2286</v>
      </c>
      <c r="B3" s="64" t="s">
        <v>2</v>
      </c>
      <c r="C3" s="65" t="s">
        <v>934</v>
      </c>
      <c r="D3" s="182" t="s">
        <v>3</v>
      </c>
      <c r="E3" s="289" t="s">
        <v>786</v>
      </c>
    </row>
    <row r="4" spans="1:5" ht="45" customHeight="1">
      <c r="A4" s="290">
        <v>1</v>
      </c>
      <c r="B4" s="281" t="s">
        <v>2129</v>
      </c>
      <c r="C4" s="328">
        <f>SUM(C5:C11)</f>
        <v>9</v>
      </c>
      <c r="D4" s="328">
        <f>SUM(D43:D47)</f>
        <v>0</v>
      </c>
      <c r="E4" s="291"/>
    </row>
    <row r="5" spans="1:5" ht="35.1" customHeight="1">
      <c r="A5" s="292" t="s">
        <v>2130</v>
      </c>
      <c r="B5" s="293" t="s">
        <v>2131</v>
      </c>
      <c r="C5" s="329">
        <v>2</v>
      </c>
      <c r="D5" s="329"/>
      <c r="E5" s="291"/>
    </row>
    <row r="6" spans="1:5" ht="35.1" customHeight="1">
      <c r="A6" s="292" t="s">
        <v>2132</v>
      </c>
      <c r="B6" s="293" t="s">
        <v>2133</v>
      </c>
      <c r="C6" s="329">
        <v>0.5</v>
      </c>
      <c r="D6" s="329"/>
      <c r="E6" s="291"/>
    </row>
    <row r="7" spans="1:5" ht="35.1" customHeight="1">
      <c r="A7" s="292" t="s">
        <v>2134</v>
      </c>
      <c r="B7" s="293" t="s">
        <v>2135</v>
      </c>
      <c r="C7" s="329">
        <v>1</v>
      </c>
      <c r="D7" s="329"/>
      <c r="E7" s="291"/>
    </row>
    <row r="8" spans="1:5" ht="35.1" customHeight="1">
      <c r="A8" s="292" t="s">
        <v>2136</v>
      </c>
      <c r="B8" s="293" t="s">
        <v>2137</v>
      </c>
      <c r="C8" s="329">
        <v>1</v>
      </c>
      <c r="D8" s="329"/>
      <c r="E8" s="291"/>
    </row>
    <row r="9" spans="1:5" ht="35.1" customHeight="1">
      <c r="A9" s="292" t="s">
        <v>2138</v>
      </c>
      <c r="B9" s="293" t="s">
        <v>2139</v>
      </c>
      <c r="C9" s="329">
        <v>0.5</v>
      </c>
      <c r="D9" s="329"/>
      <c r="E9" s="291"/>
    </row>
    <row r="10" spans="1:5" ht="35.1" customHeight="1">
      <c r="A10" s="292" t="s">
        <v>2140</v>
      </c>
      <c r="B10" s="293" t="s">
        <v>2141</v>
      </c>
      <c r="C10" s="329">
        <v>2.5</v>
      </c>
      <c r="D10" s="329"/>
      <c r="E10" s="291"/>
    </row>
    <row r="11" spans="1:5" ht="35.1" customHeight="1">
      <c r="A11" s="292" t="s">
        <v>2142</v>
      </c>
      <c r="B11" s="293" t="s">
        <v>2143</v>
      </c>
      <c r="C11" s="329">
        <v>1.5</v>
      </c>
      <c r="D11" s="329"/>
      <c r="E11" s="291"/>
    </row>
    <row r="12" spans="1:5" ht="35.1" customHeight="1">
      <c r="A12" s="290">
        <v>2</v>
      </c>
      <c r="B12" s="281" t="s">
        <v>2144</v>
      </c>
      <c r="C12" s="328">
        <f>SUM(C13:C22)</f>
        <v>9</v>
      </c>
      <c r="D12" s="328">
        <f>SUM(D17:D18)</f>
        <v>0</v>
      </c>
      <c r="E12" s="291"/>
    </row>
    <row r="13" spans="1:5" ht="35.1" customHeight="1">
      <c r="A13" s="292" t="s">
        <v>2145</v>
      </c>
      <c r="B13" s="293" t="s">
        <v>2146</v>
      </c>
      <c r="C13" s="329">
        <v>0.5</v>
      </c>
      <c r="D13" s="329"/>
      <c r="E13" s="291"/>
    </row>
    <row r="14" spans="1:5" ht="35.1" customHeight="1">
      <c r="A14" s="292" t="s">
        <v>2147</v>
      </c>
      <c r="B14" s="293" t="s">
        <v>2148</v>
      </c>
      <c r="C14" s="329">
        <v>0.5</v>
      </c>
      <c r="D14" s="329"/>
      <c r="E14" s="291"/>
    </row>
    <row r="15" spans="1:5" ht="35.1" customHeight="1">
      <c r="A15" s="292" t="s">
        <v>2149</v>
      </c>
      <c r="B15" s="293" t="s">
        <v>2150</v>
      </c>
      <c r="C15" s="329">
        <v>0.5</v>
      </c>
      <c r="D15" s="329"/>
      <c r="E15" s="291"/>
    </row>
    <row r="16" spans="1:5" ht="35.1" customHeight="1">
      <c r="A16" s="292" t="s">
        <v>2151</v>
      </c>
      <c r="B16" s="293" t="s">
        <v>2152</v>
      </c>
      <c r="C16" s="329">
        <v>2</v>
      </c>
      <c r="D16" s="329"/>
      <c r="E16" s="291"/>
    </row>
    <row r="17" spans="1:5" ht="35.1" customHeight="1">
      <c r="A17" s="292" t="s">
        <v>2153</v>
      </c>
      <c r="B17" s="293" t="s">
        <v>2154</v>
      </c>
      <c r="C17" s="330">
        <v>1</v>
      </c>
      <c r="D17" s="329"/>
      <c r="E17" s="291"/>
    </row>
    <row r="18" spans="1:5" ht="35.1" customHeight="1">
      <c r="A18" s="292" t="s">
        <v>2155</v>
      </c>
      <c r="B18" s="293" t="s">
        <v>2156</v>
      </c>
      <c r="C18" s="329">
        <v>1</v>
      </c>
      <c r="D18" s="329"/>
      <c r="E18" s="291"/>
    </row>
    <row r="19" spans="1:5" ht="35.1" customHeight="1">
      <c r="A19" s="292" t="s">
        <v>2157</v>
      </c>
      <c r="B19" s="293" t="s">
        <v>2158</v>
      </c>
      <c r="C19" s="329">
        <v>0.5</v>
      </c>
      <c r="D19" s="329"/>
      <c r="E19" s="291"/>
    </row>
    <row r="20" spans="1:5" ht="35.1" customHeight="1">
      <c r="A20" s="292" t="s">
        <v>2159</v>
      </c>
      <c r="B20" s="293" t="s">
        <v>2160</v>
      </c>
      <c r="C20" s="329">
        <v>0.5</v>
      </c>
      <c r="D20" s="329"/>
      <c r="E20" s="291"/>
    </row>
    <row r="21" spans="1:5" ht="35.1" customHeight="1">
      <c r="A21" s="292" t="s">
        <v>2161</v>
      </c>
      <c r="B21" s="293" t="s">
        <v>2162</v>
      </c>
      <c r="C21" s="329">
        <v>1.5</v>
      </c>
      <c r="D21" s="329"/>
      <c r="E21" s="291"/>
    </row>
    <row r="22" spans="1:5" ht="35.1" customHeight="1">
      <c r="A22" s="292" t="s">
        <v>2163</v>
      </c>
      <c r="B22" s="293" t="s">
        <v>2164</v>
      </c>
      <c r="C22" s="329">
        <v>1</v>
      </c>
      <c r="D22" s="329"/>
      <c r="E22" s="291"/>
    </row>
    <row r="23" spans="1:5" ht="35.1" customHeight="1">
      <c r="A23" s="290">
        <v>3</v>
      </c>
      <c r="B23" s="281" t="s">
        <v>2165</v>
      </c>
      <c r="C23" s="328">
        <f>SUM(C24:C28)</f>
        <v>7</v>
      </c>
      <c r="D23" s="331"/>
      <c r="E23" s="291"/>
    </row>
    <row r="24" spans="1:5" ht="35.1" customHeight="1">
      <c r="A24" s="292" t="s">
        <v>2166</v>
      </c>
      <c r="B24" s="293" t="s">
        <v>2167</v>
      </c>
      <c r="C24" s="332">
        <v>1</v>
      </c>
      <c r="D24" s="329"/>
      <c r="E24" s="291"/>
    </row>
    <row r="25" spans="1:5" ht="35.1" customHeight="1">
      <c r="A25" s="292" t="s">
        <v>2168</v>
      </c>
      <c r="B25" s="293" t="s">
        <v>2169</v>
      </c>
      <c r="C25" s="332">
        <v>1</v>
      </c>
      <c r="D25" s="329"/>
      <c r="E25" s="291"/>
    </row>
    <row r="26" spans="1:5" ht="35.1" customHeight="1">
      <c r="A26" s="292" t="s">
        <v>2170</v>
      </c>
      <c r="B26" s="293" t="s">
        <v>1502</v>
      </c>
      <c r="C26" s="329">
        <v>2</v>
      </c>
      <c r="D26" s="329"/>
      <c r="E26" s="291"/>
    </row>
    <row r="27" spans="1:5" ht="35.1" customHeight="1">
      <c r="A27" s="292" t="s">
        <v>2171</v>
      </c>
      <c r="B27" s="293" t="s">
        <v>2172</v>
      </c>
      <c r="C27" s="329">
        <v>2</v>
      </c>
      <c r="D27" s="329"/>
      <c r="E27" s="291"/>
    </row>
    <row r="28" spans="1:5" ht="35.1" customHeight="1">
      <c r="A28" s="292" t="s">
        <v>2173</v>
      </c>
      <c r="B28" s="293" t="s">
        <v>2174</v>
      </c>
      <c r="C28" s="329">
        <v>1</v>
      </c>
      <c r="D28" s="329"/>
      <c r="E28" s="291"/>
    </row>
    <row r="29" spans="1:5" ht="35.1" customHeight="1">
      <c r="A29" s="290" t="s">
        <v>2175</v>
      </c>
      <c r="B29" s="281" t="s">
        <v>993</v>
      </c>
      <c r="C29" s="328">
        <f>SUM(C30:C35)</f>
        <v>7</v>
      </c>
      <c r="D29" s="328">
        <f>SUM(D30:D32)</f>
        <v>0</v>
      </c>
      <c r="E29" s="291"/>
    </row>
    <row r="30" spans="1:5" ht="35.1" customHeight="1">
      <c r="A30" s="292" t="s">
        <v>2176</v>
      </c>
      <c r="B30" s="293" t="s">
        <v>1505</v>
      </c>
      <c r="C30" s="329">
        <v>1.5</v>
      </c>
      <c r="D30" s="329"/>
      <c r="E30" s="291"/>
    </row>
    <row r="31" spans="1:5" ht="35.1" customHeight="1">
      <c r="A31" s="292" t="s">
        <v>2177</v>
      </c>
      <c r="B31" s="293" t="s">
        <v>2178</v>
      </c>
      <c r="C31" s="329">
        <v>1</v>
      </c>
      <c r="D31" s="329"/>
      <c r="E31" s="291"/>
    </row>
    <row r="32" spans="1:5" ht="35.1" customHeight="1">
      <c r="A32" s="292" t="s">
        <v>2179</v>
      </c>
      <c r="B32" s="293" t="s">
        <v>2180</v>
      </c>
      <c r="C32" s="329">
        <v>1</v>
      </c>
      <c r="D32" s="329"/>
      <c r="E32" s="291"/>
    </row>
    <row r="33" spans="1:5" ht="35.1" customHeight="1">
      <c r="A33" s="292" t="s">
        <v>2181</v>
      </c>
      <c r="B33" s="293" t="s">
        <v>2182</v>
      </c>
      <c r="C33" s="329">
        <v>1.5</v>
      </c>
      <c r="D33" s="329"/>
      <c r="E33" s="291"/>
    </row>
    <row r="34" spans="1:5" ht="35.1" customHeight="1">
      <c r="A34" s="292" t="s">
        <v>2183</v>
      </c>
      <c r="B34" s="293" t="s">
        <v>2184</v>
      </c>
      <c r="C34" s="329">
        <v>1</v>
      </c>
      <c r="D34" s="329"/>
      <c r="E34" s="291"/>
    </row>
    <row r="35" spans="1:5" ht="35.1" customHeight="1">
      <c r="A35" s="292" t="s">
        <v>2185</v>
      </c>
      <c r="B35" s="293" t="s">
        <v>2186</v>
      </c>
      <c r="C35" s="329">
        <v>1</v>
      </c>
      <c r="D35" s="329"/>
      <c r="E35" s="291"/>
    </row>
    <row r="36" spans="1:5" ht="35.1" customHeight="1">
      <c r="A36" s="290" t="s">
        <v>2187</v>
      </c>
      <c r="B36" s="281" t="s">
        <v>1503</v>
      </c>
      <c r="C36" s="328">
        <f>SUM(C37:C42)</f>
        <v>8</v>
      </c>
      <c r="D36" s="328">
        <f>SUM(D38:D41)</f>
        <v>0</v>
      </c>
      <c r="E36" s="291"/>
    </row>
    <row r="37" spans="1:5" ht="35.1" customHeight="1">
      <c r="A37" s="292" t="s">
        <v>2188</v>
      </c>
      <c r="B37" s="293" t="s">
        <v>2189</v>
      </c>
      <c r="C37" s="329">
        <v>0.5</v>
      </c>
      <c r="D37" s="329"/>
      <c r="E37" s="291"/>
    </row>
    <row r="38" spans="1:5" ht="35.1" customHeight="1">
      <c r="A38" s="292" t="s">
        <v>2190</v>
      </c>
      <c r="B38" s="293" t="s">
        <v>2191</v>
      </c>
      <c r="C38" s="329">
        <v>1</v>
      </c>
      <c r="D38" s="329"/>
      <c r="E38" s="291"/>
    </row>
    <row r="39" spans="1:5" ht="35.1" customHeight="1">
      <c r="A39" s="292" t="s">
        <v>2192</v>
      </c>
      <c r="B39" s="293" t="s">
        <v>2193</v>
      </c>
      <c r="C39" s="329">
        <v>1</v>
      </c>
      <c r="D39" s="329"/>
      <c r="E39" s="291"/>
    </row>
    <row r="40" spans="1:5" ht="35.1" customHeight="1">
      <c r="A40" s="292" t="s">
        <v>2194</v>
      </c>
      <c r="B40" s="293" t="s">
        <v>1504</v>
      </c>
      <c r="C40" s="329">
        <v>2</v>
      </c>
      <c r="D40" s="329"/>
      <c r="E40" s="291"/>
    </row>
    <row r="41" spans="1:5" ht="35.1" customHeight="1">
      <c r="A41" s="292" t="s">
        <v>2195</v>
      </c>
      <c r="B41" s="293" t="s">
        <v>2196</v>
      </c>
      <c r="C41" s="329">
        <v>1.5</v>
      </c>
      <c r="D41" s="329"/>
      <c r="E41" s="291"/>
    </row>
    <row r="42" spans="1:5" ht="35.1" customHeight="1">
      <c r="A42" s="292" t="s">
        <v>2197</v>
      </c>
      <c r="B42" s="293" t="s">
        <v>2198</v>
      </c>
      <c r="C42" s="329">
        <v>2</v>
      </c>
      <c r="D42" s="329"/>
      <c r="E42" s="291"/>
    </row>
    <row r="43" spans="1:5" ht="35.1" customHeight="1">
      <c r="A43" s="294">
        <v>6</v>
      </c>
      <c r="B43" s="281" t="s">
        <v>152</v>
      </c>
      <c r="C43" s="328">
        <f>SUM(C44:C51)</f>
        <v>9</v>
      </c>
      <c r="D43" s="328">
        <f>SUM(D45:D51)</f>
        <v>0</v>
      </c>
      <c r="E43" s="291"/>
    </row>
    <row r="44" spans="1:5" ht="35.1" customHeight="1">
      <c r="A44" s="292" t="s">
        <v>2199</v>
      </c>
      <c r="B44" s="293" t="s">
        <v>2200</v>
      </c>
      <c r="C44" s="329">
        <v>1</v>
      </c>
      <c r="D44" s="329"/>
      <c r="E44" s="291"/>
    </row>
    <row r="45" spans="1:5" ht="35.1" customHeight="1">
      <c r="A45" s="292" t="s">
        <v>2201</v>
      </c>
      <c r="B45" s="293" t="s">
        <v>2202</v>
      </c>
      <c r="C45" s="329">
        <v>1</v>
      </c>
      <c r="D45" s="329"/>
      <c r="E45" s="291"/>
    </row>
    <row r="46" spans="1:5" ht="35.1" customHeight="1">
      <c r="A46" s="292" t="s">
        <v>2203</v>
      </c>
      <c r="B46" s="293" t="s">
        <v>2204</v>
      </c>
      <c r="C46" s="329">
        <v>1</v>
      </c>
      <c r="D46" s="329"/>
      <c r="E46" s="291"/>
    </row>
    <row r="47" spans="1:5" ht="35.1" customHeight="1">
      <c r="A47" s="292" t="s">
        <v>2205</v>
      </c>
      <c r="B47" s="293" t="s">
        <v>2206</v>
      </c>
      <c r="C47" s="329">
        <v>1.5</v>
      </c>
      <c r="D47" s="329"/>
      <c r="E47" s="291"/>
    </row>
    <row r="48" spans="1:5" ht="35.1" customHeight="1">
      <c r="A48" s="292" t="s">
        <v>2207</v>
      </c>
      <c r="B48" s="293" t="s">
        <v>2208</v>
      </c>
      <c r="C48" s="329">
        <v>1</v>
      </c>
      <c r="D48" s="329"/>
      <c r="E48" s="291"/>
    </row>
    <row r="49" spans="1:5" ht="35.1" customHeight="1">
      <c r="A49" s="292" t="s">
        <v>2209</v>
      </c>
      <c r="B49" s="293" t="s">
        <v>2210</v>
      </c>
      <c r="C49" s="329">
        <v>1</v>
      </c>
      <c r="D49" s="329"/>
      <c r="E49" s="291"/>
    </row>
    <row r="50" spans="1:5" ht="35.1" customHeight="1">
      <c r="A50" s="292" t="s">
        <v>2211</v>
      </c>
      <c r="B50" s="293" t="s">
        <v>2212</v>
      </c>
      <c r="C50" s="329">
        <v>1</v>
      </c>
      <c r="D50" s="329"/>
      <c r="E50" s="291"/>
    </row>
    <row r="51" spans="1:5" ht="35.1" customHeight="1">
      <c r="A51" s="292" t="s">
        <v>2213</v>
      </c>
      <c r="B51" s="293" t="s">
        <v>989</v>
      </c>
      <c r="C51" s="329">
        <v>1.5</v>
      </c>
      <c r="D51" s="329"/>
      <c r="E51" s="291"/>
    </row>
    <row r="52" spans="1:5" ht="35.1" customHeight="1">
      <c r="A52" s="290" t="s">
        <v>2214</v>
      </c>
      <c r="B52" s="281" t="s">
        <v>2215</v>
      </c>
      <c r="C52" s="328">
        <f>SUM(C53:C58)</f>
        <v>9</v>
      </c>
      <c r="D52" s="328">
        <f>SUM(D55:D58)</f>
        <v>0</v>
      </c>
      <c r="E52" s="291"/>
    </row>
    <row r="53" spans="1:5" ht="35.1" customHeight="1">
      <c r="A53" s="292" t="s">
        <v>2216</v>
      </c>
      <c r="B53" s="293" t="s">
        <v>2217</v>
      </c>
      <c r="C53" s="329">
        <v>2</v>
      </c>
      <c r="D53" s="329"/>
      <c r="E53" s="291"/>
    </row>
    <row r="54" spans="1:5" ht="35.1" customHeight="1">
      <c r="A54" s="292" t="s">
        <v>2218</v>
      </c>
      <c r="B54" s="293" t="s">
        <v>2219</v>
      </c>
      <c r="C54" s="329">
        <v>1.5</v>
      </c>
      <c r="D54" s="329"/>
      <c r="E54" s="291"/>
    </row>
    <row r="55" spans="1:5" ht="35.1" customHeight="1">
      <c r="A55" s="292" t="s">
        <v>2220</v>
      </c>
      <c r="B55" s="293" t="s">
        <v>1487</v>
      </c>
      <c r="C55" s="329">
        <v>2</v>
      </c>
      <c r="D55" s="329"/>
      <c r="E55" s="291"/>
    </row>
    <row r="56" spans="1:5" ht="35.1" customHeight="1">
      <c r="A56" s="292" t="s">
        <v>2221</v>
      </c>
      <c r="B56" s="293" t="s">
        <v>1488</v>
      </c>
      <c r="C56" s="329">
        <v>1.5</v>
      </c>
      <c r="D56" s="329"/>
      <c r="E56" s="291"/>
    </row>
    <row r="57" spans="1:5" ht="35.1" customHeight="1">
      <c r="A57" s="292" t="s">
        <v>2222</v>
      </c>
      <c r="B57" s="293" t="s">
        <v>2223</v>
      </c>
      <c r="C57" s="329">
        <v>1</v>
      </c>
      <c r="D57" s="329"/>
      <c r="E57" s="291"/>
    </row>
    <row r="58" spans="1:5" ht="35.1" customHeight="1">
      <c r="A58" s="292" t="s">
        <v>2224</v>
      </c>
      <c r="B58" s="293" t="s">
        <v>2225</v>
      </c>
      <c r="C58" s="329">
        <v>1</v>
      </c>
      <c r="D58" s="329"/>
      <c r="E58" s="291"/>
    </row>
    <row r="59" spans="1:5" ht="35.1" customHeight="1">
      <c r="A59" s="290" t="s">
        <v>2226</v>
      </c>
      <c r="B59" s="281" t="s">
        <v>2227</v>
      </c>
      <c r="C59" s="328">
        <f t="shared" ref="C59:D59" si="0">SUM(C60:C62)</f>
        <v>3</v>
      </c>
      <c r="D59" s="328">
        <f t="shared" si="0"/>
        <v>0</v>
      </c>
      <c r="E59" s="291"/>
    </row>
    <row r="60" spans="1:5" ht="35.1" customHeight="1">
      <c r="A60" s="292" t="s">
        <v>2228</v>
      </c>
      <c r="B60" s="293" t="s">
        <v>1490</v>
      </c>
      <c r="C60" s="329">
        <v>1</v>
      </c>
      <c r="D60" s="329"/>
      <c r="E60" s="291"/>
    </row>
    <row r="61" spans="1:5" ht="35.1" customHeight="1">
      <c r="A61" s="292" t="s">
        <v>2229</v>
      </c>
      <c r="B61" s="293" t="s">
        <v>2230</v>
      </c>
      <c r="C61" s="329">
        <v>1</v>
      </c>
      <c r="D61" s="329"/>
      <c r="E61" s="291"/>
    </row>
    <row r="62" spans="1:5" ht="35.1" customHeight="1">
      <c r="A62" s="292" t="s">
        <v>2231</v>
      </c>
      <c r="B62" s="293" t="s">
        <v>2232</v>
      </c>
      <c r="C62" s="329">
        <v>1</v>
      </c>
      <c r="D62" s="329"/>
      <c r="E62" s="291"/>
    </row>
    <row r="63" spans="1:5" ht="35.1" customHeight="1">
      <c r="A63" s="290" t="s">
        <v>2233</v>
      </c>
      <c r="B63" s="281" t="s">
        <v>1491</v>
      </c>
      <c r="C63" s="328">
        <f t="shared" ref="C63:D63" si="1">SUM(C64:C69)</f>
        <v>9</v>
      </c>
      <c r="D63" s="328">
        <f t="shared" si="1"/>
        <v>0</v>
      </c>
      <c r="E63" s="291"/>
    </row>
    <row r="64" spans="1:5" ht="35.1" customHeight="1">
      <c r="A64" s="292" t="s">
        <v>2234</v>
      </c>
      <c r="B64" s="293" t="s">
        <v>2235</v>
      </c>
      <c r="C64" s="329">
        <v>2</v>
      </c>
      <c r="D64" s="329"/>
      <c r="E64" s="291"/>
    </row>
    <row r="65" spans="1:5" ht="35.1" customHeight="1">
      <c r="A65" s="292" t="s">
        <v>2236</v>
      </c>
      <c r="B65" s="293" t="s">
        <v>2237</v>
      </c>
      <c r="C65" s="329">
        <v>1</v>
      </c>
      <c r="D65" s="329"/>
      <c r="E65" s="291"/>
    </row>
    <row r="66" spans="1:5" ht="35.1" customHeight="1">
      <c r="A66" s="292" t="s">
        <v>2238</v>
      </c>
      <c r="B66" s="293" t="s">
        <v>1492</v>
      </c>
      <c r="C66" s="329">
        <v>1</v>
      </c>
      <c r="D66" s="329"/>
      <c r="E66" s="291"/>
    </row>
    <row r="67" spans="1:5" ht="35.1" customHeight="1">
      <c r="A67" s="292" t="s">
        <v>2239</v>
      </c>
      <c r="B67" s="293" t="s">
        <v>2240</v>
      </c>
      <c r="C67" s="329">
        <v>1.5</v>
      </c>
      <c r="D67" s="329"/>
      <c r="E67" s="291"/>
    </row>
    <row r="68" spans="1:5" ht="35.1" customHeight="1">
      <c r="A68" s="292" t="s">
        <v>2241</v>
      </c>
      <c r="B68" s="293" t="s">
        <v>2242</v>
      </c>
      <c r="C68" s="329">
        <v>2</v>
      </c>
      <c r="D68" s="329"/>
      <c r="E68" s="291"/>
    </row>
    <row r="69" spans="1:5" ht="35.1" customHeight="1">
      <c r="A69" s="292" t="s">
        <v>2243</v>
      </c>
      <c r="B69" s="293" t="s">
        <v>1493</v>
      </c>
      <c r="C69" s="329">
        <v>1.5</v>
      </c>
      <c r="D69" s="329"/>
      <c r="E69" s="291"/>
    </row>
    <row r="70" spans="1:5" ht="35.1" customHeight="1">
      <c r="A70" s="290" t="s">
        <v>2244</v>
      </c>
      <c r="B70" s="281" t="s">
        <v>153</v>
      </c>
      <c r="C70" s="333">
        <f>SUM(C71:C80)</f>
        <v>10</v>
      </c>
      <c r="D70" s="328">
        <f>SUM(D72:D80)</f>
        <v>0</v>
      </c>
      <c r="E70" s="291"/>
    </row>
    <row r="71" spans="1:5" ht="35.1" customHeight="1">
      <c r="A71" s="292" t="s">
        <v>2245</v>
      </c>
      <c r="B71" s="282" t="s">
        <v>2246</v>
      </c>
      <c r="C71" s="334">
        <v>1</v>
      </c>
      <c r="D71" s="335"/>
      <c r="E71" s="291"/>
    </row>
    <row r="72" spans="1:5" ht="35.1" customHeight="1">
      <c r="A72" s="292" t="s">
        <v>2247</v>
      </c>
      <c r="B72" s="293" t="s">
        <v>2248</v>
      </c>
      <c r="C72" s="329">
        <v>1</v>
      </c>
      <c r="D72" s="329"/>
      <c r="E72" s="291"/>
    </row>
    <row r="73" spans="1:5" ht="35.1" customHeight="1">
      <c r="A73" s="292" t="s">
        <v>2249</v>
      </c>
      <c r="B73" s="293" t="s">
        <v>1495</v>
      </c>
      <c r="C73" s="329">
        <v>1</v>
      </c>
      <c r="D73" s="329"/>
      <c r="E73" s="291"/>
    </row>
    <row r="74" spans="1:5" ht="35.1" customHeight="1">
      <c r="A74" s="292" t="s">
        <v>2250</v>
      </c>
      <c r="B74" s="293" t="s">
        <v>2251</v>
      </c>
      <c r="C74" s="329">
        <v>1</v>
      </c>
      <c r="D74" s="329"/>
      <c r="E74" s="291"/>
    </row>
    <row r="75" spans="1:5" ht="35.1" customHeight="1">
      <c r="A75" s="292" t="s">
        <v>2252</v>
      </c>
      <c r="B75" s="293" t="s">
        <v>1494</v>
      </c>
      <c r="C75" s="329">
        <v>1</v>
      </c>
      <c r="D75" s="329"/>
      <c r="E75" s="291"/>
    </row>
    <row r="76" spans="1:5" ht="35.1" customHeight="1">
      <c r="A76" s="292" t="s">
        <v>2253</v>
      </c>
      <c r="B76" s="293" t="s">
        <v>1496</v>
      </c>
      <c r="C76" s="329">
        <v>1</v>
      </c>
      <c r="D76" s="329"/>
      <c r="E76" s="291"/>
    </row>
    <row r="77" spans="1:5" ht="35.1" customHeight="1">
      <c r="A77" s="292" t="s">
        <v>2254</v>
      </c>
      <c r="B77" s="293" t="s">
        <v>991</v>
      </c>
      <c r="C77" s="329">
        <v>1</v>
      </c>
      <c r="D77" s="329"/>
      <c r="E77" s="291"/>
    </row>
    <row r="78" spans="1:5" ht="35.1" customHeight="1">
      <c r="A78" s="292" t="s">
        <v>2255</v>
      </c>
      <c r="B78" s="293" t="s">
        <v>2256</v>
      </c>
      <c r="C78" s="329">
        <v>1</v>
      </c>
      <c r="D78" s="329"/>
      <c r="E78" s="291"/>
    </row>
    <row r="79" spans="1:5" ht="35.1" customHeight="1">
      <c r="A79" s="292" t="s">
        <v>2257</v>
      </c>
      <c r="B79" s="293" t="s">
        <v>2258</v>
      </c>
      <c r="C79" s="329">
        <v>1</v>
      </c>
      <c r="D79" s="329"/>
      <c r="E79" s="291"/>
    </row>
    <row r="80" spans="1:5" ht="35.1" customHeight="1">
      <c r="A80" s="292" t="s">
        <v>2259</v>
      </c>
      <c r="B80" s="293" t="s">
        <v>1497</v>
      </c>
      <c r="C80" s="329">
        <v>1</v>
      </c>
      <c r="D80" s="329"/>
      <c r="E80" s="291"/>
    </row>
    <row r="81" spans="1:5" ht="35.1" customHeight="1">
      <c r="A81" s="290" t="s">
        <v>2260</v>
      </c>
      <c r="B81" s="281" t="s">
        <v>1498</v>
      </c>
      <c r="C81" s="328">
        <f>SUM(C82:C90)</f>
        <v>10</v>
      </c>
      <c r="D81" s="328">
        <f>SUM(D82:D90)</f>
        <v>0</v>
      </c>
      <c r="E81" s="291"/>
    </row>
    <row r="82" spans="1:5" ht="35.1" customHeight="1">
      <c r="A82" s="292" t="s">
        <v>2261</v>
      </c>
      <c r="B82" s="293" t="s">
        <v>1499</v>
      </c>
      <c r="C82" s="329">
        <v>1</v>
      </c>
      <c r="D82" s="329"/>
      <c r="E82" s="291"/>
    </row>
    <row r="83" spans="1:5" ht="35.1" customHeight="1">
      <c r="A83" s="292" t="s">
        <v>2262</v>
      </c>
      <c r="B83" s="293" t="s">
        <v>2263</v>
      </c>
      <c r="C83" s="329">
        <v>1</v>
      </c>
      <c r="D83" s="329"/>
      <c r="E83" s="291"/>
    </row>
    <row r="84" spans="1:5" ht="35.1" customHeight="1">
      <c r="A84" s="292" t="s">
        <v>2264</v>
      </c>
      <c r="B84" s="293" t="s">
        <v>1500</v>
      </c>
      <c r="C84" s="329">
        <v>1</v>
      </c>
      <c r="D84" s="329"/>
      <c r="E84" s="291"/>
    </row>
    <row r="85" spans="1:5" ht="35.1" customHeight="1">
      <c r="A85" s="292" t="s">
        <v>2265</v>
      </c>
      <c r="B85" s="293" t="s">
        <v>990</v>
      </c>
      <c r="C85" s="329">
        <v>2</v>
      </c>
      <c r="D85" s="329"/>
      <c r="E85" s="291"/>
    </row>
    <row r="86" spans="1:5" ht="35.1" customHeight="1">
      <c r="A86" s="292" t="s">
        <v>2266</v>
      </c>
      <c r="B86" s="293" t="s">
        <v>2267</v>
      </c>
      <c r="C86" s="329">
        <v>1</v>
      </c>
      <c r="D86" s="329"/>
      <c r="E86" s="291"/>
    </row>
    <row r="87" spans="1:5" ht="35.1" customHeight="1">
      <c r="A87" s="292" t="s">
        <v>2268</v>
      </c>
      <c r="B87" s="293" t="s">
        <v>2269</v>
      </c>
      <c r="C87" s="329">
        <v>1</v>
      </c>
      <c r="D87" s="329"/>
      <c r="E87" s="291"/>
    </row>
    <row r="88" spans="1:5" ht="35.1" customHeight="1">
      <c r="A88" s="292" t="s">
        <v>2270</v>
      </c>
      <c r="B88" s="293" t="s">
        <v>2271</v>
      </c>
      <c r="C88" s="329">
        <v>1</v>
      </c>
      <c r="D88" s="329"/>
      <c r="E88" s="291"/>
    </row>
    <row r="89" spans="1:5" ht="35.1" customHeight="1">
      <c r="A89" s="292" t="s">
        <v>2272</v>
      </c>
      <c r="B89" s="293" t="s">
        <v>2273</v>
      </c>
      <c r="C89" s="329">
        <v>1</v>
      </c>
      <c r="D89" s="329"/>
      <c r="E89" s="291"/>
    </row>
    <row r="90" spans="1:5" ht="35.1" customHeight="1">
      <c r="A90" s="292" t="s">
        <v>2274</v>
      </c>
      <c r="B90" s="293" t="s">
        <v>992</v>
      </c>
      <c r="C90" s="329">
        <v>1</v>
      </c>
      <c r="D90" s="329"/>
      <c r="E90" s="291"/>
    </row>
    <row r="91" spans="1:5" ht="35.1" customHeight="1">
      <c r="A91" s="290" t="s">
        <v>2275</v>
      </c>
      <c r="B91" s="281" t="s">
        <v>994</v>
      </c>
      <c r="C91" s="328">
        <f t="shared" ref="C91:D91" si="2">SUM(C92:C96)</f>
        <v>10</v>
      </c>
      <c r="D91" s="328">
        <f t="shared" si="2"/>
        <v>0</v>
      </c>
      <c r="E91" s="291"/>
    </row>
    <row r="92" spans="1:5" ht="35.1" customHeight="1">
      <c r="A92" s="292" t="s">
        <v>2276</v>
      </c>
      <c r="B92" s="293" t="s">
        <v>2277</v>
      </c>
      <c r="C92" s="329">
        <v>1.5</v>
      </c>
      <c r="D92" s="329"/>
      <c r="E92" s="291"/>
    </row>
    <row r="93" spans="1:5" ht="35.1" customHeight="1">
      <c r="A93" s="292" t="s">
        <v>2278</v>
      </c>
      <c r="B93" s="293" t="s">
        <v>2279</v>
      </c>
      <c r="C93" s="329">
        <v>1</v>
      </c>
      <c r="D93" s="329"/>
      <c r="E93" s="291"/>
    </row>
    <row r="94" spans="1:5" ht="35.1" customHeight="1">
      <c r="A94" s="292" t="s">
        <v>2280</v>
      </c>
      <c r="B94" s="293" t="s">
        <v>1501</v>
      </c>
      <c r="C94" s="329">
        <v>2</v>
      </c>
      <c r="D94" s="329"/>
      <c r="E94" s="291"/>
    </row>
    <row r="95" spans="1:5" ht="35.1" customHeight="1">
      <c r="A95" s="292" t="s">
        <v>2281</v>
      </c>
      <c r="B95" s="293" t="s">
        <v>2282</v>
      </c>
      <c r="C95" s="329">
        <v>1.5</v>
      </c>
      <c r="D95" s="329"/>
      <c r="E95" s="291"/>
    </row>
    <row r="96" spans="1:5" ht="35.1" customHeight="1">
      <c r="A96" s="292" t="s">
        <v>2283</v>
      </c>
      <c r="B96" s="293" t="s">
        <v>2284</v>
      </c>
      <c r="C96" s="329">
        <v>4</v>
      </c>
      <c r="D96" s="329"/>
      <c r="E96" s="291"/>
    </row>
    <row r="97" spans="1:5" ht="28.5" customHeight="1">
      <c r="A97" s="295"/>
      <c r="B97" s="296"/>
      <c r="C97" s="283">
        <f>SUM(C91,C81,C70,C63,C59,C52,C43,C36,C29,C23,C12,C4)</f>
        <v>100</v>
      </c>
      <c r="D97" s="283">
        <f>SUM(D91,D81,D70,D63,D59,D52,D43,D36,D29,D23,D12,D4)</f>
        <v>0</v>
      </c>
      <c r="E97" s="297"/>
    </row>
    <row r="98" spans="1:5" ht="15" customHeight="1">
      <c r="A98" s="727" t="s">
        <v>7</v>
      </c>
      <c r="B98" s="701"/>
      <c r="C98" s="721"/>
      <c r="D98" s="723" t="s">
        <v>6</v>
      </c>
      <c r="E98" s="725">
        <f>D97*100/C97</f>
        <v>0</v>
      </c>
    </row>
    <row r="99" spans="1:5" ht="33" customHeight="1" thickBot="1">
      <c r="A99" s="728"/>
      <c r="B99" s="729"/>
      <c r="C99" s="722"/>
      <c r="D99" s="724"/>
      <c r="E99" s="726"/>
    </row>
  </sheetData>
  <mergeCells count="6">
    <mergeCell ref="C98:C99"/>
    <mergeCell ref="D98:D99"/>
    <mergeCell ref="E98:E99"/>
    <mergeCell ref="A98:B99"/>
    <mergeCell ref="C1:D1"/>
    <mergeCell ref="C2:D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2"/>
  <sheetViews>
    <sheetView rightToLeft="1" workbookViewId="0">
      <selection sqref="A1:B2"/>
    </sheetView>
  </sheetViews>
  <sheetFormatPr defaultRowHeight="15"/>
  <cols>
    <col min="1" max="2" width="10.7109375" style="27" customWidth="1"/>
    <col min="3" max="3" width="120.7109375" style="27" customWidth="1"/>
    <col min="4" max="5" width="10.7109375" style="27" customWidth="1"/>
    <col min="6" max="6" width="16.7109375" style="27" customWidth="1"/>
    <col min="7" max="7" width="50.7109375" style="27" customWidth="1"/>
  </cols>
  <sheetData>
    <row r="1" spans="1:7" ht="51" customHeight="1">
      <c r="A1" s="731"/>
      <c r="B1" s="732"/>
      <c r="C1" s="395" t="s">
        <v>2791</v>
      </c>
      <c r="D1" s="737" t="s">
        <v>785</v>
      </c>
      <c r="E1" s="738"/>
      <c r="F1" s="739"/>
      <c r="G1" s="286">
        <f>'شناسنامه بازدید'!D3</f>
        <v>0</v>
      </c>
    </row>
    <row r="2" spans="1:7" ht="42.75" customHeight="1">
      <c r="A2" s="733"/>
      <c r="B2" s="710"/>
      <c r="C2" s="151" t="str">
        <f>"نام ارزیاب / ارزیابان:       "&amp;'شناسنامه بازدید'!C8</f>
        <v xml:space="preserve">نام ارزیاب / ارزیابان:       </v>
      </c>
      <c r="D2" s="740" t="s">
        <v>357</v>
      </c>
      <c r="E2" s="741"/>
      <c r="F2" s="742"/>
      <c r="G2" s="288">
        <f>'شناسنامه بازدید'!B3</f>
        <v>0</v>
      </c>
    </row>
    <row r="3" spans="1:7" ht="51">
      <c r="A3" s="287" t="s">
        <v>0</v>
      </c>
      <c r="B3" s="64" t="s">
        <v>1</v>
      </c>
      <c r="C3" s="64" t="s">
        <v>2</v>
      </c>
      <c r="D3" s="65" t="s">
        <v>934</v>
      </c>
      <c r="E3" s="393" t="s">
        <v>3</v>
      </c>
      <c r="F3" s="393"/>
      <c r="G3" s="289" t="s">
        <v>786</v>
      </c>
    </row>
    <row r="4" spans="1:7" ht="21">
      <c r="A4" s="443"/>
      <c r="B4" s="503">
        <v>1</v>
      </c>
      <c r="C4" s="504" t="s">
        <v>2799</v>
      </c>
      <c r="D4" s="404">
        <v>8</v>
      </c>
      <c r="E4" s="445"/>
      <c r="F4" s="502" t="s">
        <v>2800</v>
      </c>
      <c r="G4" s="442"/>
    </row>
    <row r="5" spans="1:7" ht="39">
      <c r="A5" s="747" t="s">
        <v>2792</v>
      </c>
      <c r="B5" s="503">
        <v>2</v>
      </c>
      <c r="C5" s="505" t="s">
        <v>2801</v>
      </c>
      <c r="D5" s="438">
        <v>8</v>
      </c>
      <c r="E5" s="445"/>
      <c r="F5" s="502" t="s">
        <v>2802</v>
      </c>
      <c r="G5" s="442"/>
    </row>
    <row r="6" spans="1:7" ht="39">
      <c r="A6" s="747"/>
      <c r="B6" s="503">
        <v>3</v>
      </c>
      <c r="C6" s="506" t="s">
        <v>2803</v>
      </c>
      <c r="D6" s="439">
        <v>8</v>
      </c>
      <c r="E6" s="445"/>
      <c r="F6" s="502" t="s">
        <v>2802</v>
      </c>
      <c r="G6" s="442"/>
    </row>
    <row r="7" spans="1:7" ht="30">
      <c r="A7" s="747"/>
      <c r="B7" s="503">
        <v>4</v>
      </c>
      <c r="C7" s="505" t="s">
        <v>2804</v>
      </c>
      <c r="D7" s="438">
        <v>8</v>
      </c>
      <c r="E7" s="445"/>
      <c r="F7" s="502" t="s">
        <v>2802</v>
      </c>
      <c r="G7" s="442"/>
    </row>
    <row r="8" spans="1:7" ht="21">
      <c r="A8" s="747"/>
      <c r="B8" s="503">
        <v>5</v>
      </c>
      <c r="C8" s="505" t="s">
        <v>2805</v>
      </c>
      <c r="D8" s="438">
        <v>8</v>
      </c>
      <c r="E8" s="445"/>
      <c r="F8" s="502"/>
      <c r="G8" s="442"/>
    </row>
    <row r="9" spans="1:7" ht="30">
      <c r="A9" s="748" t="s">
        <v>2793</v>
      </c>
      <c r="B9" s="503">
        <v>6</v>
      </c>
      <c r="C9" s="504" t="s">
        <v>2806</v>
      </c>
      <c r="D9" s="404">
        <v>8</v>
      </c>
      <c r="E9" s="445"/>
      <c r="F9" s="502" t="s">
        <v>2802</v>
      </c>
      <c r="G9" s="442"/>
    </row>
    <row r="10" spans="1:7" ht="21">
      <c r="A10" s="748"/>
      <c r="B10" s="503">
        <v>7</v>
      </c>
      <c r="C10" s="504" t="s">
        <v>2807</v>
      </c>
      <c r="D10" s="404">
        <v>8</v>
      </c>
      <c r="E10" s="445"/>
      <c r="F10" s="502" t="s">
        <v>10</v>
      </c>
      <c r="G10" s="442"/>
    </row>
    <row r="11" spans="1:7" ht="21">
      <c r="A11" s="748"/>
      <c r="B11" s="503">
        <v>8</v>
      </c>
      <c r="C11" s="504" t="s">
        <v>2808</v>
      </c>
      <c r="D11" s="404">
        <v>8</v>
      </c>
      <c r="E11" s="445"/>
      <c r="F11" s="502" t="s">
        <v>10</v>
      </c>
      <c r="G11" s="442"/>
    </row>
    <row r="12" spans="1:7" ht="60">
      <c r="A12" s="443" t="s">
        <v>2794</v>
      </c>
      <c r="B12" s="503">
        <v>9</v>
      </c>
      <c r="C12" s="505" t="s">
        <v>2809</v>
      </c>
      <c r="D12" s="438">
        <v>8</v>
      </c>
      <c r="E12" s="445"/>
      <c r="F12" s="502" t="s">
        <v>2800</v>
      </c>
      <c r="G12" s="442"/>
    </row>
    <row r="13" spans="1:7" ht="39">
      <c r="A13" s="748" t="s">
        <v>2795</v>
      </c>
      <c r="B13" s="503">
        <v>10</v>
      </c>
      <c r="C13" s="504" t="s">
        <v>2810</v>
      </c>
      <c r="D13" s="404">
        <v>8</v>
      </c>
      <c r="E13" s="445"/>
      <c r="F13" s="502" t="s">
        <v>2811</v>
      </c>
      <c r="G13" s="442"/>
    </row>
    <row r="14" spans="1:7" ht="39">
      <c r="A14" s="748"/>
      <c r="B14" s="503">
        <v>11</v>
      </c>
      <c r="C14" s="504" t="s">
        <v>2812</v>
      </c>
      <c r="D14" s="404">
        <v>8</v>
      </c>
      <c r="E14" s="445"/>
      <c r="F14" s="502" t="s">
        <v>2811</v>
      </c>
      <c r="G14" s="442"/>
    </row>
    <row r="15" spans="1:7" ht="39">
      <c r="A15" s="443"/>
      <c r="B15" s="503">
        <v>12</v>
      </c>
      <c r="C15" s="504" t="s">
        <v>2813</v>
      </c>
      <c r="D15" s="404">
        <v>8</v>
      </c>
      <c r="E15" s="445"/>
      <c r="F15" s="502" t="s">
        <v>2800</v>
      </c>
      <c r="G15" s="442"/>
    </row>
    <row r="16" spans="1:7" ht="30">
      <c r="A16" s="443" t="s">
        <v>2796</v>
      </c>
      <c r="B16" s="503">
        <v>13</v>
      </c>
      <c r="C16" s="505" t="s">
        <v>2814</v>
      </c>
      <c r="D16" s="438">
        <v>8</v>
      </c>
      <c r="E16" s="445"/>
      <c r="F16" s="502" t="s">
        <v>2800</v>
      </c>
      <c r="G16" s="442"/>
    </row>
    <row r="17" spans="1:7" ht="39">
      <c r="A17" s="443" t="s">
        <v>2797</v>
      </c>
      <c r="B17" s="503">
        <v>14</v>
      </c>
      <c r="C17" s="505" t="s">
        <v>2815</v>
      </c>
      <c r="D17" s="438">
        <v>8</v>
      </c>
      <c r="E17" s="445"/>
      <c r="F17" s="502" t="s">
        <v>2802</v>
      </c>
      <c r="G17" s="442"/>
    </row>
    <row r="18" spans="1:7" ht="30">
      <c r="A18" s="443"/>
      <c r="B18" s="503">
        <v>15</v>
      </c>
      <c r="C18" s="504" t="s">
        <v>2816</v>
      </c>
      <c r="D18" s="404">
        <v>8</v>
      </c>
      <c r="E18" s="445"/>
      <c r="F18" s="502" t="s">
        <v>2802</v>
      </c>
      <c r="G18" s="442"/>
    </row>
    <row r="19" spans="1:7" ht="39">
      <c r="A19" s="748" t="s">
        <v>2798</v>
      </c>
      <c r="B19" s="503">
        <v>16</v>
      </c>
      <c r="C19" s="504" t="s">
        <v>2817</v>
      </c>
      <c r="D19" s="404">
        <v>8</v>
      </c>
      <c r="E19" s="445"/>
      <c r="F19" s="502" t="s">
        <v>2802</v>
      </c>
      <c r="G19" s="442"/>
    </row>
    <row r="20" spans="1:7" ht="21">
      <c r="A20" s="748"/>
      <c r="B20" s="503">
        <v>17</v>
      </c>
      <c r="C20" s="504" t="s">
        <v>2818</v>
      </c>
      <c r="D20" s="404">
        <v>4</v>
      </c>
      <c r="E20" s="445"/>
      <c r="F20" s="502" t="s">
        <v>2819</v>
      </c>
      <c r="G20" s="442"/>
    </row>
    <row r="21" spans="1:7" ht="30">
      <c r="A21" s="748"/>
      <c r="B21" s="503">
        <v>18</v>
      </c>
      <c r="C21" s="504" t="s">
        <v>2820</v>
      </c>
      <c r="D21" s="404">
        <v>8</v>
      </c>
      <c r="E21" s="445"/>
      <c r="F21" s="502" t="s">
        <v>2802</v>
      </c>
      <c r="G21" s="442"/>
    </row>
    <row r="22" spans="1:7" ht="39">
      <c r="A22" s="748"/>
      <c r="B22" s="503">
        <v>19</v>
      </c>
      <c r="C22" s="504" t="s">
        <v>2821</v>
      </c>
      <c r="D22" s="404">
        <v>8</v>
      </c>
      <c r="E22" s="445"/>
      <c r="F22" s="502" t="s">
        <v>2802</v>
      </c>
      <c r="G22" s="442"/>
    </row>
    <row r="23" spans="1:7" ht="39">
      <c r="A23" s="748"/>
      <c r="B23" s="503">
        <v>20</v>
      </c>
      <c r="C23" s="505" t="s">
        <v>2822</v>
      </c>
      <c r="D23" s="438">
        <v>8</v>
      </c>
      <c r="E23" s="445"/>
      <c r="F23" s="502" t="s">
        <v>2819</v>
      </c>
      <c r="G23" s="442"/>
    </row>
    <row r="24" spans="1:7" ht="30">
      <c r="A24" s="748"/>
      <c r="B24" s="503">
        <v>21</v>
      </c>
      <c r="C24" s="505" t="s">
        <v>2823</v>
      </c>
      <c r="D24" s="438">
        <v>8</v>
      </c>
      <c r="E24" s="445"/>
      <c r="F24" s="502" t="s">
        <v>2802</v>
      </c>
      <c r="G24" s="442"/>
    </row>
    <row r="25" spans="1:7" ht="39">
      <c r="A25" s="748"/>
      <c r="B25" s="503">
        <v>22</v>
      </c>
      <c r="C25" s="504" t="s">
        <v>2824</v>
      </c>
      <c r="D25" s="404">
        <v>8</v>
      </c>
      <c r="E25" s="445"/>
      <c r="F25" s="502" t="s">
        <v>2802</v>
      </c>
      <c r="G25" s="442"/>
    </row>
    <row r="26" spans="1:7" ht="30">
      <c r="A26" s="748"/>
      <c r="B26" s="503">
        <v>23</v>
      </c>
      <c r="C26" s="504" t="s">
        <v>2825</v>
      </c>
      <c r="D26" s="404">
        <v>4</v>
      </c>
      <c r="E26" s="445"/>
      <c r="F26" s="502" t="s">
        <v>2802</v>
      </c>
      <c r="G26" s="442"/>
    </row>
    <row r="27" spans="1:7" ht="30">
      <c r="A27" s="748"/>
      <c r="B27" s="503">
        <v>24</v>
      </c>
      <c r="C27" s="505" t="s">
        <v>2826</v>
      </c>
      <c r="D27" s="440"/>
      <c r="E27" s="445"/>
      <c r="F27" s="502" t="s">
        <v>2802</v>
      </c>
      <c r="G27" s="442"/>
    </row>
    <row r="28" spans="1:7" ht="30">
      <c r="A28" s="748"/>
      <c r="B28" s="503">
        <v>25</v>
      </c>
      <c r="C28" s="505" t="s">
        <v>2827</v>
      </c>
      <c r="D28" s="440"/>
      <c r="E28" s="445"/>
      <c r="F28" s="502" t="s">
        <v>2802</v>
      </c>
      <c r="G28" s="442"/>
    </row>
    <row r="29" spans="1:7" ht="30">
      <c r="A29" s="748"/>
      <c r="B29" s="503">
        <v>26</v>
      </c>
      <c r="C29" s="507" t="s">
        <v>2828</v>
      </c>
      <c r="D29" s="441">
        <v>8</v>
      </c>
      <c r="E29" s="445"/>
      <c r="F29" s="502" t="s">
        <v>2802</v>
      </c>
      <c r="G29" s="442"/>
    </row>
    <row r="30" spans="1:7" ht="25.5">
      <c r="A30" s="734" t="s">
        <v>4</v>
      </c>
      <c r="B30" s="735"/>
      <c r="C30" s="137" t="s">
        <v>5</v>
      </c>
      <c r="D30" s="29">
        <f>SUM(D4:D29)</f>
        <v>184</v>
      </c>
      <c r="E30" s="736" t="s">
        <v>6</v>
      </c>
      <c r="F30" s="444"/>
      <c r="G30" s="743">
        <f>D31/D30*100</f>
        <v>0</v>
      </c>
    </row>
    <row r="31" spans="1:7" ht="25.5">
      <c r="A31" s="734"/>
      <c r="B31" s="735"/>
      <c r="C31" s="137" t="s">
        <v>7</v>
      </c>
      <c r="D31" s="33">
        <f>SUM(E4:E29)</f>
        <v>0</v>
      </c>
      <c r="E31" s="736"/>
      <c r="F31" s="444"/>
      <c r="G31" s="743"/>
    </row>
    <row r="32" spans="1:7" ht="51" customHeight="1" thickBot="1">
      <c r="A32" s="744" t="s">
        <v>9</v>
      </c>
      <c r="B32" s="745"/>
      <c r="C32" s="745"/>
      <c r="D32" s="745"/>
      <c r="E32" s="745"/>
      <c r="F32" s="745"/>
      <c r="G32" s="746"/>
    </row>
  </sheetData>
  <mergeCells count="12">
    <mergeCell ref="G30:G31"/>
    <mergeCell ref="A32:G32"/>
    <mergeCell ref="A5:A8"/>
    <mergeCell ref="A9:A11"/>
    <mergeCell ref="A13:A14"/>
    <mergeCell ref="A19:A22"/>
    <mergeCell ref="A23:A29"/>
    <mergeCell ref="A1:B2"/>
    <mergeCell ref="A30:B31"/>
    <mergeCell ref="E30:E31"/>
    <mergeCell ref="D1:F1"/>
    <mergeCell ref="D2:F2"/>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4"/>
  <sheetViews>
    <sheetView rightToLeft="1" zoomScale="96" zoomScaleNormal="96" workbookViewId="0">
      <selection sqref="A1:B2"/>
    </sheetView>
  </sheetViews>
  <sheetFormatPr defaultRowHeight="15"/>
  <cols>
    <col min="1" max="2" width="10.7109375" style="27" customWidth="1"/>
    <col min="3" max="3" width="120.7109375" style="27" customWidth="1"/>
    <col min="4" max="5" width="10.7109375" style="27" customWidth="1"/>
    <col min="6" max="6" width="50.7109375" style="27" customWidth="1"/>
  </cols>
  <sheetData>
    <row r="1" spans="1:6" ht="51">
      <c r="A1" s="710"/>
      <c r="B1" s="710"/>
      <c r="C1" s="150" t="s">
        <v>2995</v>
      </c>
      <c r="D1" s="711" t="s">
        <v>785</v>
      </c>
      <c r="E1" s="711"/>
      <c r="F1" s="528">
        <f>'شناسنامه بازدید'!D3</f>
        <v>0</v>
      </c>
    </row>
    <row r="2" spans="1:6" ht="43.5" customHeight="1">
      <c r="A2" s="710"/>
      <c r="B2" s="710"/>
      <c r="C2" s="151" t="str">
        <f>"نام ارزیاب / ارزیابان:       "&amp;'شناسنامه بازدید'!C9</f>
        <v xml:space="preserve">نام ارزیاب / ارزیابان:       </v>
      </c>
      <c r="D2" s="711" t="s">
        <v>357</v>
      </c>
      <c r="E2" s="711"/>
      <c r="F2" s="528">
        <f>'شناسنامه بازدید'!B3</f>
        <v>0</v>
      </c>
    </row>
    <row r="3" spans="1:6" ht="51">
      <c r="A3" s="64" t="s">
        <v>0</v>
      </c>
      <c r="B3" s="64" t="s">
        <v>1</v>
      </c>
      <c r="C3" s="64" t="s">
        <v>2</v>
      </c>
      <c r="D3" s="65" t="s">
        <v>934</v>
      </c>
      <c r="E3" s="528" t="s">
        <v>3</v>
      </c>
      <c r="F3" s="66" t="s">
        <v>786</v>
      </c>
    </row>
    <row r="4" spans="1:6" ht="42">
      <c r="A4" s="806" t="s">
        <v>2996</v>
      </c>
      <c r="B4" s="539">
        <v>1</v>
      </c>
      <c r="C4" s="540" t="s">
        <v>2997</v>
      </c>
      <c r="D4" s="81">
        <v>3</v>
      </c>
      <c r="E4" s="44"/>
      <c r="F4" s="532"/>
    </row>
    <row r="5" spans="1:6" ht="42">
      <c r="A5" s="807"/>
      <c r="B5" s="539">
        <v>2</v>
      </c>
      <c r="C5" s="540" t="s">
        <v>2998</v>
      </c>
      <c r="D5" s="81">
        <v>3</v>
      </c>
      <c r="E5" s="44"/>
      <c r="F5" s="532"/>
    </row>
    <row r="6" spans="1:6" ht="42">
      <c r="A6" s="807"/>
      <c r="B6" s="539">
        <v>3</v>
      </c>
      <c r="C6" s="541" t="s">
        <v>2999</v>
      </c>
      <c r="D6" s="81">
        <v>3</v>
      </c>
      <c r="E6" s="44"/>
      <c r="F6" s="532"/>
    </row>
    <row r="7" spans="1:6" ht="25.5">
      <c r="A7" s="807"/>
      <c r="B7" s="531">
        <v>4</v>
      </c>
      <c r="C7" s="542" t="s">
        <v>3000</v>
      </c>
      <c r="D7" s="792">
        <v>5</v>
      </c>
      <c r="E7" s="779"/>
      <c r="F7" s="803"/>
    </row>
    <row r="8" spans="1:6" ht="74.25" customHeight="1">
      <c r="A8" s="807"/>
      <c r="B8" s="805" t="s">
        <v>3001</v>
      </c>
      <c r="C8" s="782"/>
      <c r="D8" s="792"/>
      <c r="E8" s="779"/>
      <c r="F8" s="803"/>
    </row>
    <row r="9" spans="1:6" ht="42">
      <c r="A9" s="807"/>
      <c r="B9" s="531">
        <v>5</v>
      </c>
      <c r="C9" s="542" t="s">
        <v>3002</v>
      </c>
      <c r="D9" s="788">
        <v>3</v>
      </c>
      <c r="E9" s="779"/>
      <c r="F9" s="803"/>
    </row>
    <row r="10" spans="1:6" ht="67.5" customHeight="1">
      <c r="A10" s="807"/>
      <c r="B10" s="805" t="s">
        <v>3003</v>
      </c>
      <c r="C10" s="782"/>
      <c r="D10" s="788"/>
      <c r="E10" s="779"/>
      <c r="F10" s="803"/>
    </row>
    <row r="11" spans="1:6" ht="42">
      <c r="A11" s="807"/>
      <c r="B11" s="531">
        <v>6</v>
      </c>
      <c r="C11" s="544" t="s">
        <v>3004</v>
      </c>
      <c r="D11" s="530">
        <v>3</v>
      </c>
      <c r="E11" s="44"/>
      <c r="F11" s="532"/>
    </row>
    <row r="12" spans="1:6" ht="25.5">
      <c r="A12" s="807"/>
      <c r="B12" s="545">
        <v>7</v>
      </c>
      <c r="C12" s="30" t="s">
        <v>3005</v>
      </c>
      <c r="D12" s="788">
        <v>3</v>
      </c>
      <c r="E12" s="779"/>
      <c r="F12" s="803"/>
    </row>
    <row r="13" spans="1:6" ht="51" customHeight="1">
      <c r="A13" s="807"/>
      <c r="B13" s="780" t="s">
        <v>3006</v>
      </c>
      <c r="C13" s="781"/>
      <c r="D13" s="788"/>
      <c r="E13" s="779"/>
      <c r="F13" s="803"/>
    </row>
    <row r="14" spans="1:6" ht="42">
      <c r="A14" s="807"/>
      <c r="B14" s="539">
        <v>8</v>
      </c>
      <c r="C14" s="541" t="s">
        <v>3007</v>
      </c>
      <c r="D14" s="530">
        <v>10</v>
      </c>
      <c r="E14" s="44"/>
      <c r="F14" s="532"/>
    </row>
    <row r="15" spans="1:6" ht="42">
      <c r="A15" s="807"/>
      <c r="B15" s="539">
        <v>9</v>
      </c>
      <c r="C15" s="541" t="s">
        <v>3008</v>
      </c>
      <c r="D15" s="530">
        <v>3</v>
      </c>
      <c r="E15" s="44"/>
      <c r="F15" s="532"/>
    </row>
    <row r="16" spans="1:6" ht="42">
      <c r="A16" s="807"/>
      <c r="B16" s="531">
        <v>10</v>
      </c>
      <c r="C16" s="542" t="s">
        <v>3009</v>
      </c>
      <c r="D16" s="788">
        <v>5</v>
      </c>
      <c r="E16" s="779"/>
      <c r="F16" s="804"/>
    </row>
    <row r="17" spans="1:6" ht="18.75">
      <c r="A17" s="807"/>
      <c r="B17" s="782" t="s">
        <v>3010</v>
      </c>
      <c r="C17" s="783"/>
      <c r="D17" s="788"/>
      <c r="E17" s="779"/>
      <c r="F17" s="804"/>
    </row>
    <row r="18" spans="1:6" ht="42">
      <c r="A18" s="807"/>
      <c r="B18" s="531">
        <v>11</v>
      </c>
      <c r="C18" s="542" t="s">
        <v>3011</v>
      </c>
      <c r="D18" s="788">
        <v>2</v>
      </c>
      <c r="E18" s="779"/>
      <c r="F18" s="804"/>
    </row>
    <row r="19" spans="1:6" ht="18.75">
      <c r="A19" s="807"/>
      <c r="B19" s="782" t="s">
        <v>3012</v>
      </c>
      <c r="C19" s="783"/>
      <c r="D19" s="788"/>
      <c r="E19" s="779"/>
      <c r="F19" s="804"/>
    </row>
    <row r="20" spans="1:6" ht="42">
      <c r="A20" s="807"/>
      <c r="B20" s="531">
        <v>12</v>
      </c>
      <c r="C20" s="542" t="s">
        <v>3013</v>
      </c>
      <c r="D20" s="788">
        <v>3</v>
      </c>
      <c r="E20" s="779"/>
      <c r="F20" s="804"/>
    </row>
    <row r="21" spans="1:6" ht="50.25" customHeight="1">
      <c r="A21" s="807"/>
      <c r="B21" s="782" t="s">
        <v>3014</v>
      </c>
      <c r="C21" s="783"/>
      <c r="D21" s="788"/>
      <c r="E21" s="779"/>
      <c r="F21" s="804"/>
    </row>
    <row r="22" spans="1:6" ht="42">
      <c r="A22" s="807"/>
      <c r="B22" s="539">
        <v>13</v>
      </c>
      <c r="C22" s="541" t="s">
        <v>3015</v>
      </c>
      <c r="D22" s="530">
        <v>3</v>
      </c>
      <c r="E22" s="44"/>
      <c r="F22" s="532"/>
    </row>
    <row r="23" spans="1:6" ht="42">
      <c r="A23" s="807"/>
      <c r="B23" s="539">
        <v>14</v>
      </c>
      <c r="C23" s="540" t="s">
        <v>3016</v>
      </c>
      <c r="D23" s="530">
        <v>3</v>
      </c>
      <c r="E23" s="44"/>
      <c r="F23" s="532"/>
    </row>
    <row r="24" spans="1:6" ht="42">
      <c r="A24" s="807"/>
      <c r="B24" s="539">
        <v>15</v>
      </c>
      <c r="C24" s="541" t="s">
        <v>3017</v>
      </c>
      <c r="D24" s="81">
        <v>3</v>
      </c>
      <c r="E24" s="44"/>
      <c r="F24" s="532"/>
    </row>
    <row r="25" spans="1:6" ht="42">
      <c r="A25" s="807"/>
      <c r="B25" s="531">
        <v>16</v>
      </c>
      <c r="C25" s="542" t="s">
        <v>3018</v>
      </c>
      <c r="D25" s="788">
        <v>3</v>
      </c>
      <c r="E25" s="779"/>
      <c r="F25" s="804"/>
    </row>
    <row r="26" spans="1:6" ht="18.75">
      <c r="A26" s="807"/>
      <c r="B26" s="782" t="s">
        <v>3019</v>
      </c>
      <c r="C26" s="783"/>
      <c r="D26" s="788"/>
      <c r="E26" s="779"/>
      <c r="F26" s="804"/>
    </row>
    <row r="27" spans="1:6" ht="25.5">
      <c r="A27" s="807"/>
      <c r="B27" s="539">
        <v>17</v>
      </c>
      <c r="C27" s="541" t="s">
        <v>3096</v>
      </c>
      <c r="D27" s="799">
        <v>1</v>
      </c>
      <c r="E27" s="797"/>
      <c r="F27" s="775"/>
    </row>
    <row r="28" spans="1:6" ht="18.75" customHeight="1">
      <c r="A28" s="807"/>
      <c r="B28" s="780" t="s">
        <v>3020</v>
      </c>
      <c r="C28" s="781"/>
      <c r="D28" s="800"/>
      <c r="E28" s="798"/>
      <c r="F28" s="794"/>
    </row>
    <row r="29" spans="1:6" ht="42">
      <c r="A29" s="807"/>
      <c r="B29" s="539">
        <v>18</v>
      </c>
      <c r="C29" s="541" t="s">
        <v>3021</v>
      </c>
      <c r="D29" s="81">
        <v>2</v>
      </c>
      <c r="E29" s="44"/>
      <c r="F29" s="532"/>
    </row>
    <row r="30" spans="1:6" ht="42">
      <c r="A30" s="807"/>
      <c r="B30" s="539">
        <v>19</v>
      </c>
      <c r="C30" s="541" t="s">
        <v>3022</v>
      </c>
      <c r="D30" s="788">
        <v>3</v>
      </c>
      <c r="E30" s="779"/>
      <c r="F30" s="793"/>
    </row>
    <row r="31" spans="1:6" ht="18.75">
      <c r="A31" s="807"/>
      <c r="B31" s="795" t="s">
        <v>3023</v>
      </c>
      <c r="C31" s="796"/>
      <c r="D31" s="788"/>
      <c r="E31" s="779"/>
      <c r="F31" s="794"/>
    </row>
    <row r="32" spans="1:6" ht="25.5">
      <c r="A32" s="807"/>
      <c r="B32" s="539">
        <v>20</v>
      </c>
      <c r="C32" s="540" t="s">
        <v>3024</v>
      </c>
      <c r="D32" s="792">
        <v>3</v>
      </c>
      <c r="E32" s="779"/>
      <c r="F32" s="793"/>
    </row>
    <row r="33" spans="1:6" ht="18.75">
      <c r="A33" s="807"/>
      <c r="B33" s="795" t="s">
        <v>3025</v>
      </c>
      <c r="C33" s="796"/>
      <c r="D33" s="792"/>
      <c r="E33" s="779"/>
      <c r="F33" s="794"/>
    </row>
    <row r="34" spans="1:6" ht="25.5">
      <c r="A34" s="807"/>
      <c r="B34" s="539">
        <v>21</v>
      </c>
      <c r="C34" s="541" t="s">
        <v>3026</v>
      </c>
      <c r="D34" s="792">
        <v>2</v>
      </c>
      <c r="E34" s="779"/>
      <c r="F34" s="793"/>
    </row>
    <row r="35" spans="1:6" ht="18.75">
      <c r="A35" s="807"/>
      <c r="B35" s="795" t="s">
        <v>3027</v>
      </c>
      <c r="C35" s="796"/>
      <c r="D35" s="792"/>
      <c r="E35" s="779"/>
      <c r="F35" s="794"/>
    </row>
    <row r="36" spans="1:6" ht="42">
      <c r="A36" s="807"/>
      <c r="B36" s="539">
        <v>22</v>
      </c>
      <c r="C36" s="541" t="s">
        <v>3028</v>
      </c>
      <c r="D36" s="530">
        <v>2</v>
      </c>
      <c r="E36" s="44"/>
    </row>
    <row r="37" spans="1:6" ht="25.5">
      <c r="A37" s="807"/>
      <c r="B37" s="569">
        <v>23</v>
      </c>
      <c r="C37" s="541" t="s">
        <v>3029</v>
      </c>
      <c r="D37" s="81">
        <v>1</v>
      </c>
      <c r="E37" s="44"/>
      <c r="F37" s="532"/>
    </row>
    <row r="38" spans="1:6" ht="42">
      <c r="A38" s="807"/>
      <c r="B38" s="539">
        <v>24</v>
      </c>
      <c r="C38" s="568" t="s">
        <v>3075</v>
      </c>
      <c r="D38" s="543">
        <v>3</v>
      </c>
      <c r="E38" s="538"/>
      <c r="F38" s="536"/>
    </row>
    <row r="39" spans="1:6" ht="42">
      <c r="A39" s="807"/>
      <c r="B39" s="570">
        <v>25</v>
      </c>
      <c r="C39" s="30" t="s">
        <v>3078</v>
      </c>
      <c r="D39" s="778">
        <v>3</v>
      </c>
      <c r="E39" s="797"/>
      <c r="F39" s="775"/>
    </row>
    <row r="40" spans="1:6" ht="27" customHeight="1">
      <c r="A40" s="808"/>
      <c r="B40" s="780" t="s">
        <v>3079</v>
      </c>
      <c r="C40" s="781"/>
      <c r="D40" s="778"/>
      <c r="E40" s="798"/>
      <c r="F40" s="777"/>
    </row>
    <row r="41" spans="1:6" ht="25.5">
      <c r="A41" s="750" t="s">
        <v>4</v>
      </c>
      <c r="B41" s="751"/>
      <c r="C41" s="546" t="s">
        <v>5</v>
      </c>
      <c r="D41" s="547">
        <f>SUM(D4:D40)</f>
        <v>78</v>
      </c>
      <c r="E41" s="754" t="s">
        <v>6</v>
      </c>
      <c r="F41" s="756">
        <f>D42/D41*100</f>
        <v>0</v>
      </c>
    </row>
    <row r="42" spans="1:6" ht="25.5">
      <c r="A42" s="752"/>
      <c r="B42" s="753"/>
      <c r="C42" s="546" t="s">
        <v>7</v>
      </c>
      <c r="D42" s="548">
        <f>SUM(E4:E40)</f>
        <v>0</v>
      </c>
      <c r="E42" s="755"/>
      <c r="F42" s="757"/>
    </row>
    <row r="43" spans="1:6" ht="42">
      <c r="A43" s="784" t="s">
        <v>2883</v>
      </c>
      <c r="B43" s="53">
        <v>26</v>
      </c>
      <c r="C43" s="549" t="s">
        <v>3030</v>
      </c>
      <c r="D43" s="788">
        <v>2</v>
      </c>
      <c r="E43" s="789"/>
      <c r="F43" s="785"/>
    </row>
    <row r="44" spans="1:6" ht="18.75">
      <c r="A44" s="784"/>
      <c r="B44" s="801" t="s">
        <v>3031</v>
      </c>
      <c r="C44" s="802"/>
      <c r="D44" s="788"/>
      <c r="E44" s="789"/>
      <c r="F44" s="786"/>
    </row>
    <row r="45" spans="1:6" ht="42">
      <c r="A45" s="784"/>
      <c r="B45" s="531">
        <v>27</v>
      </c>
      <c r="C45" s="46" t="s">
        <v>3032</v>
      </c>
      <c r="D45" s="530">
        <v>2</v>
      </c>
      <c r="E45" s="550"/>
      <c r="F45" s="786"/>
    </row>
    <row r="46" spans="1:6" ht="25.5">
      <c r="A46" s="784"/>
      <c r="B46" s="531">
        <v>28</v>
      </c>
      <c r="C46" s="551" t="s">
        <v>3033</v>
      </c>
      <c r="D46" s="530">
        <v>2</v>
      </c>
      <c r="E46" s="550"/>
      <c r="F46" s="787"/>
    </row>
    <row r="47" spans="1:6" ht="25.5">
      <c r="A47" s="750" t="s">
        <v>4</v>
      </c>
      <c r="B47" s="751"/>
      <c r="C47" s="546" t="s">
        <v>5</v>
      </c>
      <c r="D47" s="547">
        <f>SUM(D43:D46)</f>
        <v>6</v>
      </c>
      <c r="E47" s="754" t="s">
        <v>6</v>
      </c>
      <c r="F47" s="756">
        <f>D48/D47*100</f>
        <v>0</v>
      </c>
    </row>
    <row r="48" spans="1:6" ht="25.5">
      <c r="A48" s="752"/>
      <c r="B48" s="753"/>
      <c r="C48" s="546" t="s">
        <v>7</v>
      </c>
      <c r="D48" s="548">
        <f>SUM(E43:E46)</f>
        <v>0</v>
      </c>
      <c r="E48" s="755"/>
      <c r="F48" s="757"/>
    </row>
    <row r="49" spans="1:6" ht="25.5">
      <c r="A49" s="784" t="s">
        <v>3034</v>
      </c>
      <c r="B49" s="53">
        <v>29</v>
      </c>
      <c r="C49" s="552" t="s">
        <v>3035</v>
      </c>
      <c r="D49" s="530">
        <v>1</v>
      </c>
      <c r="E49" s="550"/>
      <c r="F49" s="785"/>
    </row>
    <row r="50" spans="1:6" ht="25.5">
      <c r="A50" s="784"/>
      <c r="B50" s="553">
        <v>30</v>
      </c>
      <c r="C50" s="542" t="s">
        <v>3036</v>
      </c>
      <c r="D50" s="788">
        <v>2</v>
      </c>
      <c r="E50" s="789"/>
      <c r="F50" s="786"/>
    </row>
    <row r="51" spans="1:6" ht="39.75" customHeight="1">
      <c r="A51" s="784"/>
      <c r="B51" s="782" t="s">
        <v>3037</v>
      </c>
      <c r="C51" s="783"/>
      <c r="D51" s="788"/>
      <c r="E51" s="789"/>
      <c r="F51" s="786"/>
    </row>
    <row r="52" spans="1:6" ht="42">
      <c r="A52" s="784"/>
      <c r="B52" s="531">
        <v>31</v>
      </c>
      <c r="C52" s="541" t="s">
        <v>3038</v>
      </c>
      <c r="D52" s="788">
        <v>2</v>
      </c>
      <c r="E52" s="790"/>
      <c r="F52" s="786"/>
    </row>
    <row r="53" spans="1:6" ht="18.75">
      <c r="A53" s="784"/>
      <c r="B53" s="782" t="s">
        <v>3039</v>
      </c>
      <c r="C53" s="783"/>
      <c r="D53" s="788"/>
      <c r="E53" s="790"/>
      <c r="F53" s="786"/>
    </row>
    <row r="54" spans="1:6" ht="42">
      <c r="A54" s="784"/>
      <c r="B54" s="531">
        <v>32</v>
      </c>
      <c r="C54" s="554" t="s">
        <v>3040</v>
      </c>
      <c r="D54" s="530">
        <v>1</v>
      </c>
      <c r="E54" s="550"/>
      <c r="F54" s="786"/>
    </row>
    <row r="55" spans="1:6" ht="25.5">
      <c r="A55" s="784"/>
      <c r="B55" s="531">
        <v>33</v>
      </c>
      <c r="C55" s="555" t="s">
        <v>3041</v>
      </c>
      <c r="D55" s="530">
        <v>1</v>
      </c>
      <c r="E55" s="550"/>
      <c r="F55" s="786"/>
    </row>
    <row r="56" spans="1:6" ht="42">
      <c r="A56" s="784"/>
      <c r="B56" s="531">
        <v>34</v>
      </c>
      <c r="C56" s="189" t="s">
        <v>3042</v>
      </c>
      <c r="D56" s="530">
        <v>1</v>
      </c>
      <c r="E56" s="556"/>
      <c r="F56" s="786"/>
    </row>
    <row r="57" spans="1:6" ht="25.5">
      <c r="A57" s="784"/>
      <c r="B57" s="531">
        <v>35</v>
      </c>
      <c r="C57" s="189" t="s">
        <v>3043</v>
      </c>
      <c r="D57" s="530">
        <v>1</v>
      </c>
      <c r="E57" s="556"/>
      <c r="F57" s="786"/>
    </row>
    <row r="58" spans="1:6" ht="42">
      <c r="A58" s="784"/>
      <c r="B58" s="531">
        <v>36</v>
      </c>
      <c r="C58" s="554" t="s">
        <v>3044</v>
      </c>
      <c r="D58" s="530">
        <v>1</v>
      </c>
      <c r="E58" s="556"/>
      <c r="F58" s="786"/>
    </row>
    <row r="59" spans="1:6" ht="25.5">
      <c r="A59" s="784"/>
      <c r="B59" s="531">
        <v>37</v>
      </c>
      <c r="C59" s="554" t="s">
        <v>3045</v>
      </c>
      <c r="D59" s="530">
        <v>1</v>
      </c>
      <c r="E59" s="556"/>
      <c r="F59" s="786"/>
    </row>
    <row r="60" spans="1:6" ht="25.5">
      <c r="A60" s="784"/>
      <c r="B60" s="531">
        <v>38</v>
      </c>
      <c r="C60" s="554" t="s">
        <v>3046</v>
      </c>
      <c r="D60" s="530">
        <v>1</v>
      </c>
      <c r="E60" s="556"/>
      <c r="F60" s="786"/>
    </row>
    <row r="61" spans="1:6" ht="25.5">
      <c r="A61" s="784"/>
      <c r="B61" s="531">
        <v>39</v>
      </c>
      <c r="C61" s="189" t="s">
        <v>3047</v>
      </c>
      <c r="D61" s="530">
        <v>1</v>
      </c>
      <c r="E61" s="556"/>
      <c r="F61" s="786"/>
    </row>
    <row r="62" spans="1:6" ht="42">
      <c r="A62" s="784"/>
      <c r="B62" s="531">
        <v>40</v>
      </c>
      <c r="C62" s="189" t="s">
        <v>3048</v>
      </c>
      <c r="D62" s="530">
        <v>1</v>
      </c>
      <c r="E62" s="556"/>
      <c r="F62" s="786"/>
    </row>
    <row r="63" spans="1:6" ht="25.5">
      <c r="A63" s="784"/>
      <c r="B63" s="531">
        <v>41</v>
      </c>
      <c r="C63" s="554" t="s">
        <v>3049</v>
      </c>
      <c r="D63" s="530">
        <v>1</v>
      </c>
      <c r="E63" s="556"/>
      <c r="F63" s="786"/>
    </row>
    <row r="64" spans="1:6" ht="25.5">
      <c r="A64" s="784"/>
      <c r="B64" s="531">
        <v>42</v>
      </c>
      <c r="C64" s="189" t="s">
        <v>3050</v>
      </c>
      <c r="D64" s="530">
        <v>1</v>
      </c>
      <c r="E64" s="556"/>
      <c r="F64" s="786"/>
    </row>
    <row r="65" spans="1:6" ht="25.5">
      <c r="A65" s="784"/>
      <c r="B65" s="531">
        <v>43</v>
      </c>
      <c r="C65" s="541" t="s">
        <v>3051</v>
      </c>
      <c r="D65" s="788">
        <v>1</v>
      </c>
      <c r="E65" s="791"/>
      <c r="F65" s="786"/>
    </row>
    <row r="66" spans="1:6" ht="18.75">
      <c r="A66" s="784"/>
      <c r="B66" s="782" t="s">
        <v>3052</v>
      </c>
      <c r="C66" s="783"/>
      <c r="D66" s="788"/>
      <c r="E66" s="791"/>
      <c r="F66" s="786"/>
    </row>
    <row r="67" spans="1:6" ht="63">
      <c r="A67" s="784"/>
      <c r="B67" s="531">
        <v>44</v>
      </c>
      <c r="C67" s="189" t="s">
        <v>3053</v>
      </c>
      <c r="D67" s="530">
        <v>4</v>
      </c>
      <c r="E67" s="557"/>
      <c r="F67" s="787"/>
    </row>
    <row r="68" spans="1:6" ht="25.5">
      <c r="A68" s="750" t="s">
        <v>4</v>
      </c>
      <c r="B68" s="751"/>
      <c r="C68" s="546" t="s">
        <v>5</v>
      </c>
      <c r="D68" s="547">
        <f>SUM(D49:D67)</f>
        <v>21</v>
      </c>
      <c r="E68" s="754" t="s">
        <v>6</v>
      </c>
      <c r="F68" s="756">
        <f>D69/D68*100</f>
        <v>0</v>
      </c>
    </row>
    <row r="69" spans="1:6" ht="25.5">
      <c r="A69" s="752"/>
      <c r="B69" s="753"/>
      <c r="C69" s="546" t="s">
        <v>7</v>
      </c>
      <c r="D69" s="548">
        <f>SUM(E49:E67)</f>
        <v>0</v>
      </c>
      <c r="E69" s="755"/>
      <c r="F69" s="757"/>
    </row>
    <row r="70" spans="1:6" ht="25.5">
      <c r="A70" s="784" t="s">
        <v>2879</v>
      </c>
      <c r="B70" s="531">
        <v>45</v>
      </c>
      <c r="C70" s="555" t="s">
        <v>3054</v>
      </c>
      <c r="D70" s="530">
        <v>1</v>
      </c>
      <c r="E70" s="557"/>
      <c r="F70" s="785"/>
    </row>
    <row r="71" spans="1:6" ht="42">
      <c r="A71" s="784"/>
      <c r="B71" s="531">
        <v>46</v>
      </c>
      <c r="C71" s="189" t="s">
        <v>3055</v>
      </c>
      <c r="D71" s="530">
        <v>1</v>
      </c>
      <c r="E71" s="557"/>
      <c r="F71" s="786"/>
    </row>
    <row r="72" spans="1:6" ht="42">
      <c r="A72" s="784"/>
      <c r="B72" s="537">
        <v>47</v>
      </c>
      <c r="C72" s="189" t="s">
        <v>3056</v>
      </c>
      <c r="D72" s="530">
        <v>1</v>
      </c>
      <c r="E72" s="557"/>
      <c r="F72" s="786"/>
    </row>
    <row r="73" spans="1:6" ht="25.5">
      <c r="A73" s="784"/>
      <c r="B73" s="537">
        <v>48</v>
      </c>
      <c r="C73" s="189" t="s">
        <v>3057</v>
      </c>
      <c r="D73" s="530">
        <v>1</v>
      </c>
      <c r="E73" s="557"/>
      <c r="F73" s="786"/>
    </row>
    <row r="74" spans="1:6" ht="25.5">
      <c r="A74" s="784"/>
      <c r="B74" s="537">
        <v>49</v>
      </c>
      <c r="C74" s="554" t="s">
        <v>3058</v>
      </c>
      <c r="D74" s="530">
        <v>1</v>
      </c>
      <c r="E74" s="557"/>
      <c r="F74" s="786"/>
    </row>
    <row r="75" spans="1:6" ht="42">
      <c r="A75" s="784"/>
      <c r="B75" s="537">
        <v>50</v>
      </c>
      <c r="C75" s="554" t="s">
        <v>3059</v>
      </c>
      <c r="D75" s="530">
        <v>2</v>
      </c>
      <c r="E75" s="557"/>
      <c r="F75" s="786"/>
    </row>
    <row r="76" spans="1:6" ht="42">
      <c r="A76" s="784"/>
      <c r="B76" s="537">
        <v>51</v>
      </c>
      <c r="C76" s="189" t="s">
        <v>3060</v>
      </c>
      <c r="D76" s="530">
        <v>1</v>
      </c>
      <c r="E76" s="557"/>
      <c r="F76" s="786"/>
    </row>
    <row r="77" spans="1:6" ht="25.5">
      <c r="A77" s="784"/>
      <c r="B77" s="537">
        <v>52</v>
      </c>
      <c r="C77" s="554" t="s">
        <v>3061</v>
      </c>
      <c r="D77" s="530">
        <v>1</v>
      </c>
      <c r="E77" s="557"/>
      <c r="F77" s="786"/>
    </row>
    <row r="78" spans="1:6" ht="25.5">
      <c r="A78" s="784"/>
      <c r="B78" s="537">
        <v>53</v>
      </c>
      <c r="C78" s="189" t="s">
        <v>3062</v>
      </c>
      <c r="D78" s="530">
        <v>1</v>
      </c>
      <c r="E78" s="557"/>
      <c r="F78" s="786"/>
    </row>
    <row r="79" spans="1:6" ht="42">
      <c r="A79" s="784"/>
      <c r="B79" s="537">
        <v>54</v>
      </c>
      <c r="C79" s="554" t="s">
        <v>3063</v>
      </c>
      <c r="D79" s="530">
        <v>1</v>
      </c>
      <c r="E79" s="557"/>
      <c r="F79" s="786"/>
    </row>
    <row r="80" spans="1:6" ht="42">
      <c r="A80" s="784"/>
      <c r="B80" s="537">
        <v>55</v>
      </c>
      <c r="C80" s="189" t="s">
        <v>3064</v>
      </c>
      <c r="D80" s="530">
        <v>1</v>
      </c>
      <c r="E80" s="557"/>
      <c r="F80" s="786"/>
    </row>
    <row r="81" spans="1:6" ht="25.5">
      <c r="A81" s="784"/>
      <c r="B81" s="537">
        <v>56</v>
      </c>
      <c r="C81" s="554" t="s">
        <v>3065</v>
      </c>
      <c r="D81" s="530">
        <v>1</v>
      </c>
      <c r="E81" s="557"/>
      <c r="F81" s="786"/>
    </row>
    <row r="82" spans="1:6" ht="25.5">
      <c r="A82" s="784"/>
      <c r="B82" s="537">
        <v>57</v>
      </c>
      <c r="C82" s="554" t="s">
        <v>3066</v>
      </c>
      <c r="D82" s="530">
        <v>1</v>
      </c>
      <c r="E82" s="557"/>
      <c r="F82" s="786"/>
    </row>
    <row r="83" spans="1:6" ht="25.5">
      <c r="A83" s="784"/>
      <c r="B83" s="537">
        <v>58</v>
      </c>
      <c r="C83" s="554" t="s">
        <v>3067</v>
      </c>
      <c r="D83" s="530">
        <v>1</v>
      </c>
      <c r="E83" s="557"/>
      <c r="F83" s="786"/>
    </row>
    <row r="84" spans="1:6" ht="25.5">
      <c r="A84" s="784"/>
      <c r="B84" s="537">
        <v>59</v>
      </c>
      <c r="C84" s="188" t="s">
        <v>3068</v>
      </c>
      <c r="D84" s="530">
        <v>1</v>
      </c>
      <c r="E84" s="557"/>
      <c r="F84" s="787"/>
    </row>
    <row r="85" spans="1:6" ht="25.5">
      <c r="A85" s="750" t="s">
        <v>4</v>
      </c>
      <c r="B85" s="751"/>
      <c r="C85" s="546" t="s">
        <v>5</v>
      </c>
      <c r="D85" s="547">
        <f>SUM(D70:D84)</f>
        <v>16</v>
      </c>
      <c r="E85" s="754" t="s">
        <v>6</v>
      </c>
      <c r="F85" s="756">
        <f>D86/D85*100</f>
        <v>0</v>
      </c>
    </row>
    <row r="86" spans="1:6" ht="25.5">
      <c r="A86" s="752"/>
      <c r="B86" s="753"/>
      <c r="C86" s="546" t="s">
        <v>7</v>
      </c>
      <c r="D86" s="548">
        <f>SUM(E70:E84)</f>
        <v>0</v>
      </c>
      <c r="E86" s="755"/>
      <c r="F86" s="757"/>
    </row>
    <row r="87" spans="1:6" ht="42">
      <c r="A87" s="773" t="s">
        <v>3069</v>
      </c>
      <c r="B87" s="558">
        <v>60</v>
      </c>
      <c r="C87" s="189" t="s">
        <v>3070</v>
      </c>
      <c r="D87" s="81">
        <v>3</v>
      </c>
      <c r="E87" s="559"/>
      <c r="F87" s="775"/>
    </row>
    <row r="88" spans="1:6" ht="25.5">
      <c r="A88" s="774"/>
      <c r="B88" s="558">
        <v>61</v>
      </c>
      <c r="C88" s="189" t="s">
        <v>3071</v>
      </c>
      <c r="D88" s="530">
        <v>1</v>
      </c>
      <c r="E88" s="559"/>
      <c r="F88" s="776"/>
    </row>
    <row r="89" spans="1:6" ht="63">
      <c r="A89" s="774"/>
      <c r="B89" s="558">
        <v>62</v>
      </c>
      <c r="C89" s="189" t="s">
        <v>3072</v>
      </c>
      <c r="D89" s="530">
        <v>3</v>
      </c>
      <c r="E89" s="559"/>
      <c r="F89" s="776"/>
    </row>
    <row r="90" spans="1:6" ht="42">
      <c r="A90" s="774"/>
      <c r="B90" s="558">
        <v>63</v>
      </c>
      <c r="C90" s="555" t="s">
        <v>3073</v>
      </c>
      <c r="D90" s="560">
        <v>3</v>
      </c>
      <c r="E90" s="559"/>
      <c r="F90" s="776"/>
    </row>
    <row r="91" spans="1:6" ht="42">
      <c r="A91" s="774"/>
      <c r="B91" s="558">
        <v>64</v>
      </c>
      <c r="C91" s="555" t="s">
        <v>3074</v>
      </c>
      <c r="D91" s="560">
        <v>3</v>
      </c>
      <c r="E91" s="559"/>
      <c r="F91" s="776"/>
    </row>
    <row r="92" spans="1:6" ht="42">
      <c r="A92" s="774"/>
      <c r="B92" s="558">
        <v>65</v>
      </c>
      <c r="C92" s="555" t="s">
        <v>3076</v>
      </c>
      <c r="D92" s="560">
        <v>3</v>
      </c>
      <c r="E92" s="559"/>
      <c r="F92" s="776"/>
    </row>
    <row r="93" spans="1:6" ht="42">
      <c r="A93" s="774"/>
      <c r="B93" s="558">
        <v>66</v>
      </c>
      <c r="C93" s="555" t="s">
        <v>3077</v>
      </c>
      <c r="D93" s="560">
        <v>3</v>
      </c>
      <c r="E93" s="559"/>
      <c r="F93" s="776"/>
    </row>
    <row r="94" spans="1:6" ht="42">
      <c r="A94" s="774"/>
      <c r="B94" s="558">
        <v>67</v>
      </c>
      <c r="C94" s="30" t="s">
        <v>3078</v>
      </c>
      <c r="D94" s="778">
        <v>3</v>
      </c>
      <c r="E94" s="779"/>
      <c r="F94" s="776"/>
    </row>
    <row r="95" spans="1:6" ht="18.75">
      <c r="A95" s="774"/>
      <c r="B95" s="780" t="s">
        <v>3079</v>
      </c>
      <c r="C95" s="781"/>
      <c r="D95" s="778"/>
      <c r="E95" s="779"/>
      <c r="F95" s="776"/>
    </row>
    <row r="96" spans="1:6" ht="42">
      <c r="A96" s="774"/>
      <c r="B96" s="558">
        <v>68</v>
      </c>
      <c r="C96" s="555" t="s">
        <v>3080</v>
      </c>
      <c r="D96" s="71">
        <v>3</v>
      </c>
      <c r="E96" s="559"/>
      <c r="F96" s="776"/>
    </row>
    <row r="97" spans="1:6" ht="84">
      <c r="A97" s="774"/>
      <c r="B97" s="558">
        <v>69</v>
      </c>
      <c r="C97" s="555" t="s">
        <v>3081</v>
      </c>
      <c r="D97" s="560">
        <v>3</v>
      </c>
      <c r="E97" s="559"/>
      <c r="F97" s="776"/>
    </row>
    <row r="98" spans="1:6" ht="42">
      <c r="A98" s="774"/>
      <c r="B98" s="558">
        <v>70</v>
      </c>
      <c r="C98" s="555" t="s">
        <v>3082</v>
      </c>
      <c r="D98" s="560">
        <v>3</v>
      </c>
      <c r="E98" s="559"/>
      <c r="F98" s="776"/>
    </row>
    <row r="99" spans="1:6" ht="25.5">
      <c r="A99" s="774"/>
      <c r="B99" s="558">
        <v>71</v>
      </c>
      <c r="C99" s="555" t="s">
        <v>3083</v>
      </c>
      <c r="D99" s="560">
        <v>1</v>
      </c>
      <c r="E99" s="561"/>
      <c r="F99" s="777"/>
    </row>
    <row r="100" spans="1:6" ht="25.5">
      <c r="A100" s="750" t="s">
        <v>4</v>
      </c>
      <c r="B100" s="751"/>
      <c r="C100" s="546" t="s">
        <v>5</v>
      </c>
      <c r="D100" s="547">
        <f>SUM(D87:D99)</f>
        <v>32</v>
      </c>
      <c r="E100" s="754" t="s">
        <v>6</v>
      </c>
      <c r="F100" s="756">
        <f>D101/D100*100</f>
        <v>0</v>
      </c>
    </row>
    <row r="101" spans="1:6" ht="25.5">
      <c r="A101" s="752"/>
      <c r="B101" s="753"/>
      <c r="C101" s="546" t="s">
        <v>7</v>
      </c>
      <c r="D101" s="548">
        <f>SUM(E87:E99)</f>
        <v>0</v>
      </c>
      <c r="E101" s="755"/>
      <c r="F101" s="757"/>
    </row>
    <row r="102" spans="1:6" ht="42" customHeight="1">
      <c r="A102" s="759" t="s">
        <v>3084</v>
      </c>
      <c r="B102" s="531">
        <v>72</v>
      </c>
      <c r="C102" s="189" t="s">
        <v>3085</v>
      </c>
      <c r="D102" s="530">
        <v>3</v>
      </c>
      <c r="E102" s="561"/>
      <c r="F102" s="580"/>
    </row>
    <row r="103" spans="1:6" ht="25.5">
      <c r="A103" s="760"/>
      <c r="B103" s="531">
        <v>73</v>
      </c>
      <c r="C103" s="554" t="s">
        <v>3086</v>
      </c>
      <c r="D103" s="530">
        <v>2</v>
      </c>
      <c r="E103" s="561"/>
      <c r="F103" s="581"/>
    </row>
    <row r="104" spans="1:6" ht="25.5">
      <c r="A104" s="760"/>
      <c r="B104" s="537">
        <v>74</v>
      </c>
      <c r="C104" s="554" t="s">
        <v>3087</v>
      </c>
      <c r="D104" s="530">
        <v>2</v>
      </c>
      <c r="E104" s="561"/>
      <c r="F104" s="581"/>
    </row>
    <row r="105" spans="1:6" ht="25.5">
      <c r="A105" s="760"/>
      <c r="B105" s="537">
        <v>75</v>
      </c>
      <c r="C105" s="554" t="s">
        <v>3088</v>
      </c>
      <c r="D105" s="562">
        <v>2</v>
      </c>
      <c r="E105" s="561"/>
      <c r="F105" s="581"/>
    </row>
    <row r="106" spans="1:6" ht="25.5">
      <c r="A106" s="760"/>
      <c r="B106" s="537">
        <v>76</v>
      </c>
      <c r="C106" s="554" t="s">
        <v>3089</v>
      </c>
      <c r="D106" s="562">
        <v>3</v>
      </c>
      <c r="E106" s="561"/>
      <c r="F106" s="581"/>
    </row>
    <row r="107" spans="1:6" ht="25.5">
      <c r="A107" s="760"/>
      <c r="B107" s="537">
        <v>77</v>
      </c>
      <c r="C107" s="554" t="s">
        <v>3090</v>
      </c>
      <c r="D107" s="562">
        <v>3</v>
      </c>
      <c r="E107" s="561"/>
      <c r="F107" s="581"/>
    </row>
    <row r="108" spans="1:6" ht="25.5">
      <c r="A108" s="760"/>
      <c r="B108" s="537">
        <v>78</v>
      </c>
      <c r="C108" s="554" t="s">
        <v>3091</v>
      </c>
      <c r="D108" s="562">
        <v>3</v>
      </c>
      <c r="E108" s="561"/>
      <c r="F108" s="581"/>
    </row>
    <row r="109" spans="1:6" ht="25.5">
      <c r="A109" s="760"/>
      <c r="B109" s="553">
        <v>79</v>
      </c>
      <c r="C109" s="554" t="s">
        <v>3092</v>
      </c>
      <c r="D109" s="562">
        <v>2</v>
      </c>
      <c r="E109" s="561"/>
      <c r="F109" s="581"/>
    </row>
    <row r="110" spans="1:6" ht="25.5">
      <c r="A110" s="760"/>
      <c r="B110" s="553">
        <v>80</v>
      </c>
      <c r="C110" s="554" t="s">
        <v>3093</v>
      </c>
      <c r="D110" s="562">
        <v>1</v>
      </c>
      <c r="E110" s="561"/>
      <c r="F110" s="581"/>
    </row>
    <row r="111" spans="1:6" ht="25.5">
      <c r="A111" s="761"/>
      <c r="B111" s="553">
        <v>81</v>
      </c>
      <c r="C111" s="554" t="s">
        <v>3094</v>
      </c>
      <c r="D111" s="562">
        <v>2</v>
      </c>
      <c r="E111" s="571"/>
      <c r="F111" s="582"/>
    </row>
    <row r="112" spans="1:6" ht="25.5" customHeight="1">
      <c r="A112" s="750" t="s">
        <v>4</v>
      </c>
      <c r="B112" s="751"/>
      <c r="C112" s="563" t="s">
        <v>5</v>
      </c>
      <c r="D112" s="564">
        <f>SUM(D102:D111)</f>
        <v>23</v>
      </c>
      <c r="E112" s="754" t="s">
        <v>6</v>
      </c>
      <c r="F112" s="756">
        <f>D113*100/D112</f>
        <v>0</v>
      </c>
    </row>
    <row r="113" spans="1:6" ht="25.5" customHeight="1">
      <c r="A113" s="752"/>
      <c r="B113" s="753"/>
      <c r="C113" s="546" t="s">
        <v>7</v>
      </c>
      <c r="D113" s="584">
        <f>SUM(E102:E111)</f>
        <v>0</v>
      </c>
      <c r="E113" s="758"/>
      <c r="F113" s="757"/>
    </row>
    <row r="114" spans="1:6" ht="23.25" customHeight="1">
      <c r="A114" s="762" t="s">
        <v>3099</v>
      </c>
      <c r="B114" s="553">
        <v>82</v>
      </c>
      <c r="C114" s="587" t="s">
        <v>3160</v>
      </c>
      <c r="D114" s="573">
        <f>SUM(D115:D122)</f>
        <v>8</v>
      </c>
      <c r="E114" s="573">
        <f>SUM(E115:E122)</f>
        <v>0</v>
      </c>
      <c r="F114" s="585"/>
    </row>
    <row r="115" spans="1:6" ht="25.5" customHeight="1">
      <c r="A115" s="763"/>
      <c r="B115" s="590">
        <v>1</v>
      </c>
      <c r="C115" s="578" t="s">
        <v>3100</v>
      </c>
      <c r="D115" s="572">
        <v>1</v>
      </c>
      <c r="E115" s="561"/>
      <c r="F115" s="586"/>
    </row>
    <row r="116" spans="1:6" ht="25.5" customHeight="1">
      <c r="A116" s="763"/>
      <c r="B116" s="590">
        <v>2</v>
      </c>
      <c r="C116" s="576" t="s">
        <v>3101</v>
      </c>
      <c r="D116" s="572">
        <v>1</v>
      </c>
      <c r="E116" s="571"/>
      <c r="F116" s="586"/>
    </row>
    <row r="117" spans="1:6" ht="25.5" customHeight="1">
      <c r="A117" s="763"/>
      <c r="B117" s="590">
        <v>3</v>
      </c>
      <c r="C117" s="576" t="s">
        <v>3102</v>
      </c>
      <c r="D117" s="572">
        <v>1</v>
      </c>
      <c r="E117" s="571"/>
      <c r="F117" s="586"/>
    </row>
    <row r="118" spans="1:6" ht="25.5" customHeight="1">
      <c r="A118" s="763"/>
      <c r="B118" s="590">
        <v>4</v>
      </c>
      <c r="C118" s="576" t="s">
        <v>3103</v>
      </c>
      <c r="D118" s="572">
        <v>1</v>
      </c>
      <c r="E118" s="571"/>
      <c r="F118" s="586"/>
    </row>
    <row r="119" spans="1:6" ht="25.5" customHeight="1">
      <c r="A119" s="763"/>
      <c r="B119" s="590">
        <v>5</v>
      </c>
      <c r="C119" s="576" t="s">
        <v>3104</v>
      </c>
      <c r="D119" s="572">
        <v>1</v>
      </c>
      <c r="E119" s="571"/>
      <c r="F119" s="586"/>
    </row>
    <row r="120" spans="1:6" ht="25.5" customHeight="1">
      <c r="A120" s="763"/>
      <c r="B120" s="590">
        <v>6</v>
      </c>
      <c r="C120" s="576" t="s">
        <v>3105</v>
      </c>
      <c r="D120" s="572">
        <v>1</v>
      </c>
      <c r="E120" s="571"/>
      <c r="F120" s="586"/>
    </row>
    <row r="121" spans="1:6" ht="25.5" customHeight="1">
      <c r="A121" s="763"/>
      <c r="B121" s="590">
        <v>7</v>
      </c>
      <c r="C121" s="576" t="s">
        <v>3106</v>
      </c>
      <c r="D121" s="572">
        <v>1</v>
      </c>
      <c r="E121" s="591"/>
      <c r="F121" s="586"/>
    </row>
    <row r="122" spans="1:6" ht="25.5" customHeight="1">
      <c r="A122" s="763"/>
      <c r="B122" s="590">
        <v>8</v>
      </c>
      <c r="C122" s="576" t="s">
        <v>3107</v>
      </c>
      <c r="D122" s="572">
        <v>1</v>
      </c>
      <c r="E122" s="591"/>
      <c r="F122" s="586"/>
    </row>
    <row r="123" spans="1:6" ht="25.5" customHeight="1">
      <c r="A123" s="763"/>
      <c r="B123" s="553">
        <v>83</v>
      </c>
      <c r="C123" s="589" t="s">
        <v>3108</v>
      </c>
      <c r="D123" s="588">
        <f>SUM(D124:D131)</f>
        <v>8</v>
      </c>
      <c r="E123" s="588">
        <f>SUM(E124:E131)</f>
        <v>0</v>
      </c>
      <c r="F123" s="586"/>
    </row>
    <row r="124" spans="1:6" ht="25.5" customHeight="1">
      <c r="A124" s="763"/>
      <c r="B124" s="590">
        <v>1</v>
      </c>
      <c r="C124" s="576" t="s">
        <v>3109</v>
      </c>
      <c r="D124" s="572">
        <v>1</v>
      </c>
      <c r="E124" s="591"/>
      <c r="F124" s="586"/>
    </row>
    <row r="125" spans="1:6" ht="25.5" customHeight="1">
      <c r="A125" s="763"/>
      <c r="B125" s="590">
        <v>2</v>
      </c>
      <c r="C125" s="576" t="s">
        <v>3110</v>
      </c>
      <c r="D125" s="572">
        <v>1</v>
      </c>
      <c r="E125" s="591"/>
      <c r="F125" s="586"/>
    </row>
    <row r="126" spans="1:6" ht="25.5" customHeight="1">
      <c r="A126" s="763"/>
      <c r="B126" s="590">
        <v>3</v>
      </c>
      <c r="C126" s="576" t="s">
        <v>3111</v>
      </c>
      <c r="D126" s="572">
        <v>1</v>
      </c>
      <c r="E126" s="591"/>
      <c r="F126" s="586"/>
    </row>
    <row r="127" spans="1:6" ht="25.5" customHeight="1">
      <c r="A127" s="763"/>
      <c r="B127" s="590">
        <v>4</v>
      </c>
      <c r="C127" s="576" t="s">
        <v>3112</v>
      </c>
      <c r="D127" s="572">
        <v>1</v>
      </c>
      <c r="E127" s="591"/>
      <c r="F127" s="586"/>
    </row>
    <row r="128" spans="1:6" ht="25.5" customHeight="1">
      <c r="A128" s="763"/>
      <c r="B128" s="590">
        <v>5</v>
      </c>
      <c r="C128" s="576" t="s">
        <v>3113</v>
      </c>
      <c r="D128" s="572">
        <v>1</v>
      </c>
      <c r="E128" s="591"/>
      <c r="F128" s="586"/>
    </row>
    <row r="129" spans="1:6" ht="25.5" customHeight="1">
      <c r="A129" s="763"/>
      <c r="B129" s="590">
        <v>6</v>
      </c>
      <c r="C129" s="576" t="s">
        <v>3114</v>
      </c>
      <c r="D129" s="572">
        <v>1</v>
      </c>
      <c r="E129" s="591"/>
      <c r="F129" s="586"/>
    </row>
    <row r="130" spans="1:6" ht="25.5" customHeight="1">
      <c r="A130" s="763"/>
      <c r="B130" s="590">
        <v>7</v>
      </c>
      <c r="C130" s="576" t="s">
        <v>3115</v>
      </c>
      <c r="D130" s="572">
        <v>1</v>
      </c>
      <c r="E130" s="591"/>
      <c r="F130" s="586"/>
    </row>
    <row r="131" spans="1:6" ht="25.5" customHeight="1">
      <c r="A131" s="763"/>
      <c r="B131" s="590">
        <v>8</v>
      </c>
      <c r="C131" s="576" t="s">
        <v>3116</v>
      </c>
      <c r="D131" s="572">
        <v>1</v>
      </c>
      <c r="E131" s="591"/>
      <c r="F131" s="586"/>
    </row>
    <row r="132" spans="1:6" ht="25.5" customHeight="1">
      <c r="A132" s="763"/>
      <c r="B132" s="553">
        <v>84</v>
      </c>
      <c r="C132" s="589" t="s">
        <v>3117</v>
      </c>
      <c r="D132" s="588">
        <f>SUM(D133:D138)</f>
        <v>6</v>
      </c>
      <c r="E132" s="588">
        <f>SUM(E133:E138)</f>
        <v>0</v>
      </c>
      <c r="F132" s="586"/>
    </row>
    <row r="133" spans="1:6" ht="25.5" customHeight="1">
      <c r="A133" s="763"/>
      <c r="B133" s="590">
        <v>1</v>
      </c>
      <c r="C133" s="576" t="s">
        <v>3118</v>
      </c>
      <c r="D133" s="572">
        <v>1</v>
      </c>
      <c r="E133" s="442"/>
      <c r="F133" s="586"/>
    </row>
    <row r="134" spans="1:6" ht="25.5" customHeight="1">
      <c r="A134" s="763"/>
      <c r="B134" s="590">
        <v>2</v>
      </c>
      <c r="C134" s="576" t="s">
        <v>3119</v>
      </c>
      <c r="D134" s="572">
        <v>1</v>
      </c>
      <c r="E134" s="442"/>
      <c r="F134" s="586"/>
    </row>
    <row r="135" spans="1:6" ht="25.5" customHeight="1">
      <c r="A135" s="763"/>
      <c r="B135" s="590">
        <v>3</v>
      </c>
      <c r="C135" s="576" t="s">
        <v>3120</v>
      </c>
      <c r="D135" s="572">
        <v>1</v>
      </c>
      <c r="E135" s="442"/>
      <c r="F135" s="586"/>
    </row>
    <row r="136" spans="1:6" ht="25.5" customHeight="1">
      <c r="A136" s="763"/>
      <c r="B136" s="590">
        <v>4</v>
      </c>
      <c r="C136" s="576" t="s">
        <v>3121</v>
      </c>
      <c r="D136" s="572">
        <v>1</v>
      </c>
      <c r="E136" s="442"/>
      <c r="F136" s="586"/>
    </row>
    <row r="137" spans="1:6" ht="25.5" customHeight="1">
      <c r="A137" s="763"/>
      <c r="B137" s="590">
        <v>5</v>
      </c>
      <c r="C137" s="577" t="s">
        <v>3122</v>
      </c>
      <c r="D137" s="572">
        <v>1</v>
      </c>
      <c r="E137" s="442"/>
      <c r="F137" s="586"/>
    </row>
    <row r="138" spans="1:6" ht="25.5" customHeight="1">
      <c r="A138" s="763"/>
      <c r="B138" s="590">
        <v>6</v>
      </c>
      <c r="C138" s="577" t="s">
        <v>3123</v>
      </c>
      <c r="D138" s="572">
        <v>1</v>
      </c>
      <c r="E138" s="575"/>
      <c r="F138" s="586"/>
    </row>
    <row r="139" spans="1:6" ht="25.5" customHeight="1">
      <c r="A139" s="763"/>
      <c r="B139" s="553">
        <v>85</v>
      </c>
      <c r="C139" s="589" t="s">
        <v>3124</v>
      </c>
      <c r="D139" s="592">
        <f>SUM(D140:D143)</f>
        <v>4</v>
      </c>
      <c r="E139" s="592">
        <f>SUM(E140:E143)</f>
        <v>0</v>
      </c>
      <c r="F139" s="586"/>
    </row>
    <row r="140" spans="1:6" ht="25.5" customHeight="1">
      <c r="A140" s="763"/>
      <c r="B140" s="590">
        <v>1</v>
      </c>
      <c r="C140" s="577" t="s">
        <v>3125</v>
      </c>
      <c r="D140" s="572">
        <v>1</v>
      </c>
      <c r="E140" s="575"/>
      <c r="F140" s="586"/>
    </row>
    <row r="141" spans="1:6" ht="25.5" customHeight="1">
      <c r="A141" s="763"/>
      <c r="B141" s="590">
        <v>2</v>
      </c>
      <c r="C141" s="577" t="s">
        <v>3126</v>
      </c>
      <c r="D141" s="572">
        <v>1</v>
      </c>
      <c r="E141" s="575"/>
      <c r="F141" s="586"/>
    </row>
    <row r="142" spans="1:6" ht="25.5" customHeight="1">
      <c r="A142" s="763"/>
      <c r="B142" s="590">
        <v>3</v>
      </c>
      <c r="C142" s="577" t="s">
        <v>3127</v>
      </c>
      <c r="D142" s="572">
        <v>1</v>
      </c>
      <c r="E142" s="575"/>
      <c r="F142" s="586"/>
    </row>
    <row r="143" spans="1:6" ht="25.5" customHeight="1">
      <c r="A143" s="763"/>
      <c r="B143" s="590">
        <v>4</v>
      </c>
      <c r="C143" s="577" t="s">
        <v>3128</v>
      </c>
      <c r="D143" s="572">
        <v>1</v>
      </c>
      <c r="E143" s="575"/>
      <c r="F143" s="586"/>
    </row>
    <row r="144" spans="1:6" ht="25.5" customHeight="1">
      <c r="A144" s="763"/>
      <c r="B144" s="553">
        <v>86</v>
      </c>
      <c r="C144" s="589" t="s">
        <v>3129</v>
      </c>
      <c r="D144" s="592">
        <f>SUM(D145:D147)</f>
        <v>3</v>
      </c>
      <c r="E144" s="592">
        <f>SUM(E145:E147)</f>
        <v>0</v>
      </c>
      <c r="F144" s="586"/>
    </row>
    <row r="145" spans="1:6" ht="25.5" customHeight="1">
      <c r="A145" s="763"/>
      <c r="B145" s="590">
        <v>1</v>
      </c>
      <c r="C145" s="578" t="s">
        <v>3130</v>
      </c>
      <c r="D145" s="572">
        <v>1</v>
      </c>
      <c r="E145" s="575"/>
      <c r="F145" s="586"/>
    </row>
    <row r="146" spans="1:6" ht="25.5" customHeight="1">
      <c r="A146" s="763"/>
      <c r="B146" s="590">
        <v>2</v>
      </c>
      <c r="C146" s="578" t="s">
        <v>3131</v>
      </c>
      <c r="D146" s="572">
        <v>1</v>
      </c>
      <c r="E146" s="575"/>
      <c r="F146" s="586"/>
    </row>
    <row r="147" spans="1:6" ht="25.5" customHeight="1">
      <c r="A147" s="763"/>
      <c r="B147" s="590">
        <v>3</v>
      </c>
      <c r="C147" s="577" t="s">
        <v>3132</v>
      </c>
      <c r="D147" s="572">
        <v>1</v>
      </c>
      <c r="E147" s="575"/>
      <c r="F147" s="586"/>
    </row>
    <row r="148" spans="1:6" ht="25.5" customHeight="1">
      <c r="A148" s="763"/>
      <c r="B148" s="553">
        <v>87</v>
      </c>
      <c r="C148" s="589" t="s">
        <v>3133</v>
      </c>
      <c r="D148" s="593">
        <f>SUM(D149:D158)</f>
        <v>10</v>
      </c>
      <c r="E148" s="593">
        <f>SUM(E149:E158)</f>
        <v>0</v>
      </c>
      <c r="F148" s="586"/>
    </row>
    <row r="149" spans="1:6" ht="51" customHeight="1">
      <c r="A149" s="763"/>
      <c r="B149" s="590">
        <v>1</v>
      </c>
      <c r="C149" s="579" t="s">
        <v>3134</v>
      </c>
      <c r="D149" s="572">
        <v>1</v>
      </c>
      <c r="E149" s="575"/>
      <c r="F149" s="586"/>
    </row>
    <row r="150" spans="1:6" ht="25.5" customHeight="1">
      <c r="A150" s="763"/>
      <c r="B150" s="590">
        <v>2</v>
      </c>
      <c r="C150" s="577" t="s">
        <v>3135</v>
      </c>
      <c r="D150" s="572">
        <v>1</v>
      </c>
      <c r="E150" s="575"/>
      <c r="F150" s="586"/>
    </row>
    <row r="151" spans="1:6" ht="25.5" customHeight="1">
      <c r="A151" s="763"/>
      <c r="B151" s="590">
        <v>3</v>
      </c>
      <c r="C151" s="577" t="s">
        <v>3136</v>
      </c>
      <c r="D151" s="572">
        <v>1</v>
      </c>
      <c r="E151" s="575"/>
      <c r="F151" s="586"/>
    </row>
    <row r="152" spans="1:6" ht="25.5" customHeight="1">
      <c r="A152" s="763"/>
      <c r="B152" s="590">
        <v>4</v>
      </c>
      <c r="C152" s="577" t="s">
        <v>3137</v>
      </c>
      <c r="D152" s="572">
        <v>1</v>
      </c>
      <c r="E152" s="575"/>
      <c r="F152" s="586"/>
    </row>
    <row r="153" spans="1:6" ht="25.5" customHeight="1">
      <c r="A153" s="763"/>
      <c r="B153" s="590">
        <v>5</v>
      </c>
      <c r="C153" s="577" t="s">
        <v>3138</v>
      </c>
      <c r="D153" s="572">
        <v>1</v>
      </c>
      <c r="E153" s="575"/>
      <c r="F153" s="586"/>
    </row>
    <row r="154" spans="1:6" ht="25.5" customHeight="1">
      <c r="A154" s="763"/>
      <c r="B154" s="590">
        <v>6</v>
      </c>
      <c r="C154" s="577" t="s">
        <v>3139</v>
      </c>
      <c r="D154" s="572">
        <v>1</v>
      </c>
      <c r="E154" s="575"/>
      <c r="F154" s="586"/>
    </row>
    <row r="155" spans="1:6" ht="25.5" customHeight="1">
      <c r="A155" s="763"/>
      <c r="B155" s="590">
        <v>7</v>
      </c>
      <c r="C155" s="577" t="s">
        <v>3140</v>
      </c>
      <c r="D155" s="572">
        <v>1</v>
      </c>
      <c r="E155" s="575"/>
      <c r="F155" s="586"/>
    </row>
    <row r="156" spans="1:6" ht="25.5" customHeight="1">
      <c r="A156" s="763"/>
      <c r="B156" s="590">
        <v>8</v>
      </c>
      <c r="C156" s="577" t="s">
        <v>3141</v>
      </c>
      <c r="D156" s="572">
        <v>1</v>
      </c>
      <c r="E156" s="575"/>
      <c r="F156" s="586"/>
    </row>
    <row r="157" spans="1:6" ht="25.5" customHeight="1">
      <c r="A157" s="763"/>
      <c r="B157" s="590">
        <v>9</v>
      </c>
      <c r="C157" s="577" t="s">
        <v>3142</v>
      </c>
      <c r="D157" s="572">
        <v>1</v>
      </c>
      <c r="E157" s="575"/>
      <c r="F157" s="586"/>
    </row>
    <row r="158" spans="1:6" ht="25.5" customHeight="1">
      <c r="A158" s="763"/>
      <c r="B158" s="590">
        <v>10</v>
      </c>
      <c r="C158" s="577" t="s">
        <v>3143</v>
      </c>
      <c r="D158" s="572">
        <v>1</v>
      </c>
      <c r="E158" s="575"/>
      <c r="F158" s="586"/>
    </row>
    <row r="159" spans="1:6" ht="25.5" customHeight="1">
      <c r="A159" s="763"/>
      <c r="B159" s="553">
        <v>88</v>
      </c>
      <c r="C159" s="589" t="s">
        <v>3144</v>
      </c>
      <c r="D159" s="592">
        <f>SUM(D160:D170)</f>
        <v>11</v>
      </c>
      <c r="E159" s="592">
        <f>SUM(E160:E170)</f>
        <v>0</v>
      </c>
      <c r="F159" s="586"/>
    </row>
    <row r="160" spans="1:6" ht="25.5" customHeight="1">
      <c r="A160" s="763"/>
      <c r="B160" s="590">
        <v>1</v>
      </c>
      <c r="C160" s="578" t="s">
        <v>3145</v>
      </c>
      <c r="D160" s="572">
        <v>1</v>
      </c>
      <c r="E160" s="575"/>
      <c r="F160" s="586"/>
    </row>
    <row r="161" spans="1:6" ht="25.5" customHeight="1">
      <c r="A161" s="763"/>
      <c r="B161" s="590">
        <v>2</v>
      </c>
      <c r="C161" s="578" t="s">
        <v>3146</v>
      </c>
      <c r="D161" s="572">
        <v>1</v>
      </c>
      <c r="E161" s="575"/>
      <c r="F161" s="586"/>
    </row>
    <row r="162" spans="1:6" ht="25.5" customHeight="1">
      <c r="A162" s="763"/>
      <c r="B162" s="590">
        <v>3</v>
      </c>
      <c r="C162" s="578" t="s">
        <v>3147</v>
      </c>
      <c r="D162" s="572">
        <v>1</v>
      </c>
      <c r="E162" s="575"/>
      <c r="F162" s="586"/>
    </row>
    <row r="163" spans="1:6" ht="25.5" customHeight="1">
      <c r="A163" s="763"/>
      <c r="B163" s="590">
        <v>4</v>
      </c>
      <c r="C163" s="578" t="s">
        <v>3148</v>
      </c>
      <c r="D163" s="572">
        <v>1</v>
      </c>
      <c r="E163" s="575"/>
      <c r="F163" s="586"/>
    </row>
    <row r="164" spans="1:6" ht="25.5" customHeight="1">
      <c r="A164" s="763"/>
      <c r="B164" s="590">
        <v>5</v>
      </c>
      <c r="C164" s="578" t="s">
        <v>3149</v>
      </c>
      <c r="D164" s="572">
        <v>1</v>
      </c>
      <c r="E164" s="575"/>
      <c r="F164" s="586"/>
    </row>
    <row r="165" spans="1:6" ht="25.5" customHeight="1">
      <c r="A165" s="763"/>
      <c r="B165" s="590">
        <v>6</v>
      </c>
      <c r="C165" s="578" t="s">
        <v>3150</v>
      </c>
      <c r="D165" s="572">
        <v>1</v>
      </c>
      <c r="E165" s="575"/>
      <c r="F165" s="586"/>
    </row>
    <row r="166" spans="1:6" ht="25.5" customHeight="1">
      <c r="A166" s="763"/>
      <c r="B166" s="590">
        <v>7</v>
      </c>
      <c r="C166" s="578" t="s">
        <v>3151</v>
      </c>
      <c r="D166" s="572">
        <v>1</v>
      </c>
      <c r="E166" s="575"/>
      <c r="F166" s="586"/>
    </row>
    <row r="167" spans="1:6" ht="25.5" customHeight="1">
      <c r="A167" s="763"/>
      <c r="B167" s="590">
        <v>8</v>
      </c>
      <c r="C167" s="578" t="s">
        <v>3152</v>
      </c>
      <c r="D167" s="572">
        <v>1</v>
      </c>
      <c r="E167" s="575"/>
      <c r="F167" s="586"/>
    </row>
    <row r="168" spans="1:6" ht="25.5" customHeight="1">
      <c r="A168" s="763"/>
      <c r="B168" s="590">
        <v>9</v>
      </c>
      <c r="C168" s="578" t="s">
        <v>3153</v>
      </c>
      <c r="D168" s="572">
        <v>1</v>
      </c>
      <c r="E168" s="575"/>
      <c r="F168" s="586"/>
    </row>
    <row r="169" spans="1:6" ht="25.5" customHeight="1">
      <c r="A169" s="763"/>
      <c r="B169" s="590">
        <v>10</v>
      </c>
      <c r="C169" s="578" t="s">
        <v>3154</v>
      </c>
      <c r="D169" s="572">
        <v>1</v>
      </c>
      <c r="E169" s="575"/>
      <c r="F169" s="586"/>
    </row>
    <row r="170" spans="1:6" ht="25.5" customHeight="1">
      <c r="A170" s="763"/>
      <c r="B170" s="590">
        <v>11</v>
      </c>
      <c r="C170" s="578" t="s">
        <v>3155</v>
      </c>
      <c r="D170" s="572">
        <v>1</v>
      </c>
      <c r="E170" s="575"/>
      <c r="F170" s="586"/>
    </row>
    <row r="171" spans="1:6" ht="25.5" customHeight="1">
      <c r="A171" s="763"/>
      <c r="B171" s="553">
        <v>89</v>
      </c>
      <c r="C171" s="589" t="s">
        <v>3156</v>
      </c>
      <c r="D171" s="592">
        <f>SUM(D172:D173)</f>
        <v>2</v>
      </c>
      <c r="E171" s="594">
        <f>SUM(E172:E173)</f>
        <v>0</v>
      </c>
      <c r="F171" s="586"/>
    </row>
    <row r="172" spans="1:6" ht="25.5" customHeight="1">
      <c r="A172" s="763"/>
      <c r="B172" s="590">
        <v>1</v>
      </c>
      <c r="C172" s="578" t="s">
        <v>3157</v>
      </c>
      <c r="D172" s="572">
        <v>1</v>
      </c>
      <c r="E172" s="575"/>
      <c r="F172" s="586"/>
    </row>
    <row r="173" spans="1:6" ht="25.5" customHeight="1">
      <c r="A173" s="764"/>
      <c r="B173" s="590">
        <v>2</v>
      </c>
      <c r="C173" s="578" t="s">
        <v>3158</v>
      </c>
      <c r="D173" s="572">
        <v>1</v>
      </c>
      <c r="E173" s="575"/>
      <c r="F173" s="586"/>
    </row>
    <row r="174" spans="1:6" ht="25.5" customHeight="1">
      <c r="A174" s="750" t="s">
        <v>4</v>
      </c>
      <c r="B174" s="751"/>
      <c r="C174" s="563" t="s">
        <v>5</v>
      </c>
      <c r="D174" s="564">
        <f>SUM(D114,D123,D132,D139,D144,D148,D159,D171)</f>
        <v>52</v>
      </c>
      <c r="E174" s="754" t="s">
        <v>6</v>
      </c>
      <c r="F174" s="756">
        <f>D175*100/D174</f>
        <v>0</v>
      </c>
    </row>
    <row r="175" spans="1:6" ht="25.5" customHeight="1">
      <c r="A175" s="752"/>
      <c r="B175" s="753"/>
      <c r="C175" s="546" t="s">
        <v>7</v>
      </c>
      <c r="D175" s="584">
        <f>SUM(E171,E159,E148,E144,E139,E132,E123,E114)</f>
        <v>0</v>
      </c>
      <c r="E175" s="758"/>
      <c r="F175" s="757"/>
    </row>
    <row r="176" spans="1:6" ht="26.25" customHeight="1" thickBot="1">
      <c r="A176" s="759" t="s">
        <v>3159</v>
      </c>
      <c r="B176" s="553">
        <v>90</v>
      </c>
      <c r="C176" s="565" t="s">
        <v>3097</v>
      </c>
      <c r="D176" s="574"/>
      <c r="E176" s="575"/>
      <c r="F176" s="586"/>
    </row>
    <row r="177" spans="1:6" ht="26.25" customHeight="1" thickBot="1">
      <c r="A177" s="760"/>
      <c r="B177" s="553">
        <v>91</v>
      </c>
      <c r="C177" s="565" t="s">
        <v>3097</v>
      </c>
      <c r="D177" s="574"/>
      <c r="E177" s="575"/>
      <c r="F177" s="586"/>
    </row>
    <row r="178" spans="1:6" ht="26.25" customHeight="1" thickBot="1">
      <c r="A178" s="760"/>
      <c r="B178" s="553">
        <v>92</v>
      </c>
      <c r="C178" s="565" t="s">
        <v>3097</v>
      </c>
      <c r="D178" s="574"/>
      <c r="E178" s="575"/>
      <c r="F178" s="586"/>
    </row>
    <row r="179" spans="1:6" ht="26.25" customHeight="1" thickBot="1">
      <c r="A179" s="761"/>
      <c r="B179" s="553">
        <v>93</v>
      </c>
      <c r="C179" s="565" t="s">
        <v>3097</v>
      </c>
      <c r="D179" s="566"/>
      <c r="E179" s="567"/>
      <c r="F179" s="583"/>
    </row>
    <row r="180" spans="1:6" ht="25.5">
      <c r="A180" s="750" t="s">
        <v>4</v>
      </c>
      <c r="B180" s="751"/>
      <c r="C180" s="563" t="s">
        <v>5</v>
      </c>
      <c r="D180" s="564">
        <f>SUM(D176:D179)</f>
        <v>0</v>
      </c>
      <c r="E180" s="758" t="s">
        <v>6</v>
      </c>
      <c r="F180" s="756">
        <v>0</v>
      </c>
    </row>
    <row r="181" spans="1:6" ht="25.5">
      <c r="A181" s="752"/>
      <c r="B181" s="753"/>
      <c r="C181" s="546" t="s">
        <v>7</v>
      </c>
      <c r="D181" s="548">
        <f>SUM(E176:E179)</f>
        <v>0</v>
      </c>
      <c r="E181" s="755"/>
      <c r="F181" s="757"/>
    </row>
    <row r="182" spans="1:6" ht="25.5">
      <c r="A182" s="765" t="s">
        <v>4</v>
      </c>
      <c r="B182" s="766"/>
      <c r="C182" s="529" t="s">
        <v>5</v>
      </c>
      <c r="D182" s="29">
        <f>SUM(D41,D47,D68,D85,D100,D112,D174)</f>
        <v>228</v>
      </c>
      <c r="E182" s="769" t="s">
        <v>6</v>
      </c>
      <c r="F182" s="771">
        <f>D183*100/D182</f>
        <v>0</v>
      </c>
    </row>
    <row r="183" spans="1:6" ht="25.5">
      <c r="A183" s="767"/>
      <c r="B183" s="768"/>
      <c r="C183" s="529" t="s">
        <v>7</v>
      </c>
      <c r="D183" s="33">
        <f>SUM(D175,D113,D101,D86,D69,D48,D42)</f>
        <v>0</v>
      </c>
      <c r="E183" s="770"/>
      <c r="F183" s="772"/>
    </row>
    <row r="184" spans="1:6" ht="48.75" customHeight="1">
      <c r="A184" s="749" t="s">
        <v>9</v>
      </c>
      <c r="B184" s="749"/>
      <c r="C184" s="749"/>
      <c r="D184" s="749"/>
      <c r="E184" s="749"/>
      <c r="F184" s="749"/>
    </row>
  </sheetData>
  <mergeCells count="106">
    <mergeCell ref="F7:F8"/>
    <mergeCell ref="B8:C8"/>
    <mergeCell ref="D9:D10"/>
    <mergeCell ref="E9:E10"/>
    <mergeCell ref="F9:F10"/>
    <mergeCell ref="B10:C10"/>
    <mergeCell ref="A1:B2"/>
    <mergeCell ref="D1:E1"/>
    <mergeCell ref="D2:E2"/>
    <mergeCell ref="D7:D8"/>
    <mergeCell ref="E7:E8"/>
    <mergeCell ref="A4:A40"/>
    <mergeCell ref="D25:D26"/>
    <mergeCell ref="E25:E26"/>
    <mergeCell ref="D32:D33"/>
    <mergeCell ref="E32:E33"/>
    <mergeCell ref="F18:F19"/>
    <mergeCell ref="B19:C19"/>
    <mergeCell ref="D20:D21"/>
    <mergeCell ref="E20:E21"/>
    <mergeCell ref="F20:F21"/>
    <mergeCell ref="B21:C21"/>
    <mergeCell ref="D18:D19"/>
    <mergeCell ref="E18:E19"/>
    <mergeCell ref="F12:F13"/>
    <mergeCell ref="B13:C13"/>
    <mergeCell ref="D16:D17"/>
    <mergeCell ref="E16:E17"/>
    <mergeCell ref="F16:F17"/>
    <mergeCell ref="B17:C17"/>
    <mergeCell ref="D12:D13"/>
    <mergeCell ref="E12:E13"/>
    <mergeCell ref="F25:F26"/>
    <mergeCell ref="B26:C26"/>
    <mergeCell ref="F27:F28"/>
    <mergeCell ref="B28:C28"/>
    <mergeCell ref="D30:D31"/>
    <mergeCell ref="E30:E31"/>
    <mergeCell ref="F30:F31"/>
    <mergeCell ref="B31:C31"/>
    <mergeCell ref="D27:D28"/>
    <mergeCell ref="E27:E28"/>
    <mergeCell ref="A43:A46"/>
    <mergeCell ref="D43:D44"/>
    <mergeCell ref="E43:E44"/>
    <mergeCell ref="F43:F46"/>
    <mergeCell ref="B44:C44"/>
    <mergeCell ref="F32:F33"/>
    <mergeCell ref="B33:C33"/>
    <mergeCell ref="A47:B48"/>
    <mergeCell ref="E47:E48"/>
    <mergeCell ref="F47:F48"/>
    <mergeCell ref="D34:D35"/>
    <mergeCell ref="E34:E35"/>
    <mergeCell ref="F34:F35"/>
    <mergeCell ref="B35:C35"/>
    <mergeCell ref="A41:B42"/>
    <mergeCell ref="E41:E42"/>
    <mergeCell ref="F41:F42"/>
    <mergeCell ref="D39:D40"/>
    <mergeCell ref="B40:C40"/>
    <mergeCell ref="E39:E40"/>
    <mergeCell ref="F39:F40"/>
    <mergeCell ref="A85:B86"/>
    <mergeCell ref="E85:E86"/>
    <mergeCell ref="F85:F86"/>
    <mergeCell ref="A87:A99"/>
    <mergeCell ref="F87:F99"/>
    <mergeCell ref="D94:D95"/>
    <mergeCell ref="E94:E95"/>
    <mergeCell ref="B95:C95"/>
    <mergeCell ref="B66:C66"/>
    <mergeCell ref="A68:B69"/>
    <mergeCell ref="E68:E69"/>
    <mergeCell ref="F68:F69"/>
    <mergeCell ref="A70:A84"/>
    <mergeCell ref="F70:F84"/>
    <mergeCell ref="A49:A67"/>
    <mergeCell ref="F49:F67"/>
    <mergeCell ref="D50:D51"/>
    <mergeCell ref="E50:E51"/>
    <mergeCell ref="B51:C51"/>
    <mergeCell ref="D52:D53"/>
    <mergeCell ref="E52:E53"/>
    <mergeCell ref="B53:C53"/>
    <mergeCell ref="D65:D66"/>
    <mergeCell ref="E65:E66"/>
    <mergeCell ref="A184:F184"/>
    <mergeCell ref="A100:B101"/>
    <mergeCell ref="E100:E101"/>
    <mergeCell ref="F100:F101"/>
    <mergeCell ref="A180:B181"/>
    <mergeCell ref="E180:E181"/>
    <mergeCell ref="F180:F181"/>
    <mergeCell ref="A102:A111"/>
    <mergeCell ref="A114:A173"/>
    <mergeCell ref="E112:E113"/>
    <mergeCell ref="F112:F113"/>
    <mergeCell ref="A112:B113"/>
    <mergeCell ref="A176:A179"/>
    <mergeCell ref="A174:B175"/>
    <mergeCell ref="E174:E175"/>
    <mergeCell ref="F174:F175"/>
    <mergeCell ref="A182:B183"/>
    <mergeCell ref="E182:E183"/>
    <mergeCell ref="F182:F18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rightToLeft="1" workbookViewId="0">
      <selection sqref="A1:B2"/>
    </sheetView>
  </sheetViews>
  <sheetFormatPr defaultRowHeight="15"/>
  <cols>
    <col min="3" max="3" width="133.5703125" customWidth="1"/>
    <col min="4" max="4" width="16.85546875" customWidth="1"/>
    <col min="5" max="5" width="13.140625" customWidth="1"/>
    <col min="6" max="6" width="32.5703125" customWidth="1"/>
  </cols>
  <sheetData>
    <row r="1" spans="1:6" ht="50.1" customHeight="1">
      <c r="A1" s="710"/>
      <c r="B1" s="710"/>
      <c r="C1" s="607" t="s">
        <v>3161</v>
      </c>
      <c r="D1" s="711" t="s">
        <v>785</v>
      </c>
      <c r="E1" s="711"/>
      <c r="F1" s="606">
        <f>'شناسنامه بازدید'!D3</f>
        <v>0</v>
      </c>
    </row>
    <row r="2" spans="1:6" ht="50.1" customHeight="1">
      <c r="A2" s="710"/>
      <c r="B2" s="710"/>
      <c r="C2" s="608" t="str">
        <f>"نام ارزیاب / ارزیابان:       "&amp;'شناسنامه بازدید'!C10</f>
        <v xml:space="preserve">نام ارزیاب / ارزیابان:       </v>
      </c>
      <c r="D2" s="711" t="s">
        <v>357</v>
      </c>
      <c r="E2" s="711"/>
      <c r="F2" s="606">
        <f>'شناسنامه بازدید'!B3</f>
        <v>0</v>
      </c>
    </row>
    <row r="3" spans="1:6" ht="50.1" customHeight="1">
      <c r="A3" s="609" t="s">
        <v>0</v>
      </c>
      <c r="B3" s="609" t="s">
        <v>1</v>
      </c>
      <c r="C3" s="609" t="s">
        <v>2</v>
      </c>
      <c r="D3" s="610" t="s">
        <v>934</v>
      </c>
      <c r="E3" s="606" t="s">
        <v>3</v>
      </c>
      <c r="F3" s="615" t="s">
        <v>786</v>
      </c>
    </row>
    <row r="4" spans="1:6" ht="50.1" customHeight="1">
      <c r="A4" s="810" t="s">
        <v>2996</v>
      </c>
      <c r="B4" s="599">
        <v>1</v>
      </c>
      <c r="C4" s="602" t="s">
        <v>3162</v>
      </c>
      <c r="D4" s="600">
        <v>3</v>
      </c>
      <c r="E4" s="601"/>
      <c r="F4" s="605"/>
    </row>
    <row r="5" spans="1:6" ht="50.1" customHeight="1">
      <c r="A5" s="810"/>
      <c r="B5" s="599">
        <v>2</v>
      </c>
      <c r="C5" s="598" t="s">
        <v>3163</v>
      </c>
      <c r="D5" s="600">
        <v>3</v>
      </c>
      <c r="E5" s="601"/>
      <c r="F5" s="605"/>
    </row>
    <row r="6" spans="1:6" ht="50.1" customHeight="1">
      <c r="A6" s="810"/>
      <c r="B6" s="599">
        <v>3</v>
      </c>
      <c r="C6" s="598" t="s">
        <v>3164</v>
      </c>
      <c r="D6" s="600">
        <v>3</v>
      </c>
      <c r="E6" s="601"/>
      <c r="F6" s="605"/>
    </row>
    <row r="7" spans="1:6" ht="88.5" customHeight="1">
      <c r="A7" s="810"/>
      <c r="B7" s="599">
        <v>4</v>
      </c>
      <c r="C7" s="598" t="s">
        <v>3165</v>
      </c>
      <c r="D7" s="600">
        <v>5</v>
      </c>
      <c r="E7" s="601"/>
      <c r="F7" s="605"/>
    </row>
    <row r="8" spans="1:6" ht="85.5" customHeight="1">
      <c r="A8" s="810"/>
      <c r="B8" s="599">
        <v>5</v>
      </c>
      <c r="C8" s="598" t="s">
        <v>3166</v>
      </c>
      <c r="D8" s="600">
        <v>3</v>
      </c>
      <c r="E8" s="601"/>
      <c r="F8" s="605"/>
    </row>
    <row r="9" spans="1:6" ht="50.1" customHeight="1">
      <c r="A9" s="810"/>
      <c r="B9" s="599">
        <v>6</v>
      </c>
      <c r="C9" s="598" t="s">
        <v>3167</v>
      </c>
      <c r="D9" s="600">
        <v>5</v>
      </c>
      <c r="E9" s="601"/>
      <c r="F9" s="605"/>
    </row>
    <row r="10" spans="1:6" ht="50.1" customHeight="1">
      <c r="A10" s="810"/>
      <c r="B10" s="599">
        <v>7</v>
      </c>
      <c r="C10" s="598" t="s">
        <v>3168</v>
      </c>
      <c r="D10" s="600">
        <v>3</v>
      </c>
      <c r="E10" s="601"/>
      <c r="F10" s="605"/>
    </row>
    <row r="11" spans="1:6" ht="50.1" customHeight="1">
      <c r="A11" s="810"/>
      <c r="B11" s="599">
        <v>8</v>
      </c>
      <c r="C11" s="598" t="s">
        <v>3169</v>
      </c>
      <c r="D11" s="600">
        <v>3</v>
      </c>
      <c r="E11" s="601"/>
      <c r="F11" s="605"/>
    </row>
    <row r="12" spans="1:6" ht="50.1" customHeight="1">
      <c r="A12" s="810"/>
      <c r="B12" s="599">
        <v>9</v>
      </c>
      <c r="C12" s="598" t="s">
        <v>3170</v>
      </c>
      <c r="D12" s="600">
        <v>3</v>
      </c>
      <c r="E12" s="601"/>
      <c r="F12" s="605"/>
    </row>
    <row r="13" spans="1:6" ht="50.1" customHeight="1">
      <c r="A13" s="810"/>
      <c r="B13" s="599">
        <v>10</v>
      </c>
      <c r="C13" s="598" t="s">
        <v>3171</v>
      </c>
      <c r="D13" s="600">
        <v>3</v>
      </c>
      <c r="E13" s="601"/>
      <c r="F13" s="605"/>
    </row>
    <row r="14" spans="1:6" ht="50.1" customHeight="1">
      <c r="A14" s="810"/>
      <c r="B14" s="599">
        <v>11</v>
      </c>
      <c r="C14" s="598" t="s">
        <v>3172</v>
      </c>
      <c r="D14" s="600">
        <v>3</v>
      </c>
      <c r="E14" s="601"/>
      <c r="F14" s="605"/>
    </row>
    <row r="15" spans="1:6" ht="50.1" customHeight="1">
      <c r="A15" s="810"/>
      <c r="B15" s="599">
        <v>12</v>
      </c>
      <c r="C15" s="598" t="s">
        <v>3173</v>
      </c>
      <c r="D15" s="600">
        <v>2</v>
      </c>
      <c r="E15" s="601"/>
      <c r="F15" s="605"/>
    </row>
    <row r="16" spans="1:6" ht="50.1" customHeight="1">
      <c r="A16" s="810"/>
      <c r="B16" s="599">
        <v>13</v>
      </c>
      <c r="C16" s="598" t="s">
        <v>3174</v>
      </c>
      <c r="D16" s="600">
        <v>2</v>
      </c>
      <c r="E16" s="601"/>
      <c r="F16" s="605"/>
    </row>
    <row r="17" spans="1:6" ht="50.1" customHeight="1">
      <c r="A17" s="810"/>
      <c r="B17" s="599">
        <v>14</v>
      </c>
      <c r="C17" s="598" t="s">
        <v>3175</v>
      </c>
      <c r="D17" s="600">
        <v>2</v>
      </c>
      <c r="E17" s="601"/>
      <c r="F17" s="605"/>
    </row>
    <row r="18" spans="1:6" ht="50.1" customHeight="1">
      <c r="A18" s="810"/>
      <c r="B18" s="599">
        <v>15</v>
      </c>
      <c r="C18" s="598" t="s">
        <v>3176</v>
      </c>
      <c r="D18" s="600">
        <v>3</v>
      </c>
      <c r="E18" s="601"/>
      <c r="F18" s="605"/>
    </row>
    <row r="19" spans="1:6" ht="50.1" customHeight="1">
      <c r="A19" s="810"/>
      <c r="B19" s="599">
        <v>16</v>
      </c>
      <c r="C19" s="598" t="s">
        <v>3177</v>
      </c>
      <c r="D19" s="600">
        <v>3</v>
      </c>
      <c r="E19" s="601"/>
      <c r="F19" s="605"/>
    </row>
    <row r="20" spans="1:6" ht="50.1" customHeight="1">
      <c r="A20" s="810"/>
      <c r="B20" s="599">
        <v>17</v>
      </c>
      <c r="C20" s="598" t="s">
        <v>3178</v>
      </c>
      <c r="D20" s="600">
        <v>3</v>
      </c>
      <c r="E20" s="601"/>
      <c r="F20" s="605"/>
    </row>
    <row r="21" spans="1:6" ht="50.1" customHeight="1">
      <c r="A21" s="810"/>
      <c r="B21" s="599">
        <v>18</v>
      </c>
      <c r="C21" s="598" t="s">
        <v>3179</v>
      </c>
      <c r="D21" s="600">
        <v>3</v>
      </c>
      <c r="E21" s="601"/>
      <c r="F21" s="605"/>
    </row>
    <row r="22" spans="1:6" ht="50.1" customHeight="1">
      <c r="A22" s="810" t="s">
        <v>3180</v>
      </c>
      <c r="B22" s="599">
        <v>19</v>
      </c>
      <c r="C22" s="598" t="s">
        <v>3181</v>
      </c>
      <c r="D22" s="600">
        <v>2</v>
      </c>
      <c r="E22" s="601"/>
      <c r="F22" s="605"/>
    </row>
    <row r="23" spans="1:6" ht="50.1" customHeight="1">
      <c r="A23" s="810"/>
      <c r="B23" s="599">
        <v>20</v>
      </c>
      <c r="C23" s="598" t="s">
        <v>3182</v>
      </c>
      <c r="D23" s="600">
        <v>2</v>
      </c>
      <c r="E23" s="601"/>
      <c r="F23" s="605"/>
    </row>
    <row r="24" spans="1:6" ht="50.1" customHeight="1">
      <c r="A24" s="810"/>
      <c r="B24" s="599">
        <v>21</v>
      </c>
      <c r="C24" s="598" t="s">
        <v>3183</v>
      </c>
      <c r="D24" s="600">
        <v>2</v>
      </c>
      <c r="E24" s="601"/>
      <c r="F24" s="605"/>
    </row>
    <row r="25" spans="1:6" ht="50.1" customHeight="1">
      <c r="A25" s="810"/>
      <c r="B25" s="599">
        <v>22</v>
      </c>
      <c r="C25" s="598" t="s">
        <v>3184</v>
      </c>
      <c r="D25" s="600">
        <v>2</v>
      </c>
      <c r="E25" s="601"/>
      <c r="F25" s="605"/>
    </row>
    <row r="26" spans="1:6" ht="50.1" customHeight="1">
      <c r="A26" s="810"/>
      <c r="B26" s="599">
        <v>23</v>
      </c>
      <c r="C26" s="598" t="s">
        <v>3185</v>
      </c>
      <c r="D26" s="600">
        <v>2</v>
      </c>
      <c r="E26" s="601"/>
      <c r="F26" s="605"/>
    </row>
    <row r="27" spans="1:6" ht="50.1" customHeight="1">
      <c r="A27" s="810"/>
      <c r="B27" s="599">
        <v>24</v>
      </c>
      <c r="C27" s="598" t="s">
        <v>3186</v>
      </c>
      <c r="D27" s="600">
        <v>2</v>
      </c>
      <c r="E27" s="601"/>
      <c r="F27" s="605"/>
    </row>
    <row r="28" spans="1:6" ht="50.1" customHeight="1">
      <c r="A28" s="810"/>
      <c r="B28" s="599">
        <v>25</v>
      </c>
      <c r="C28" s="598" t="s">
        <v>3187</v>
      </c>
      <c r="D28" s="600">
        <v>2</v>
      </c>
      <c r="E28" s="601"/>
      <c r="F28" s="605"/>
    </row>
    <row r="29" spans="1:6" ht="74.25" customHeight="1">
      <c r="A29" s="810"/>
      <c r="B29" s="599">
        <v>26</v>
      </c>
      <c r="C29" s="598" t="s">
        <v>3188</v>
      </c>
      <c r="D29" s="600">
        <v>4</v>
      </c>
      <c r="E29" s="601"/>
      <c r="F29" s="605"/>
    </row>
    <row r="30" spans="1:6" ht="50.1" customHeight="1">
      <c r="A30" s="810"/>
      <c r="B30" s="599">
        <v>27</v>
      </c>
      <c r="C30" s="598" t="s">
        <v>3189</v>
      </c>
      <c r="D30" s="600">
        <v>2</v>
      </c>
      <c r="E30" s="601"/>
      <c r="F30" s="605"/>
    </row>
    <row r="31" spans="1:6" ht="50.1" customHeight="1">
      <c r="A31" s="810"/>
      <c r="B31" s="599">
        <v>28</v>
      </c>
      <c r="C31" s="598" t="s">
        <v>3190</v>
      </c>
      <c r="D31" s="600">
        <v>2</v>
      </c>
      <c r="E31" s="601"/>
      <c r="F31" s="605"/>
    </row>
    <row r="32" spans="1:6" ht="50.1" customHeight="1">
      <c r="A32" s="810"/>
      <c r="B32" s="599">
        <v>29</v>
      </c>
      <c r="C32" s="598" t="s">
        <v>3191</v>
      </c>
      <c r="D32" s="600">
        <v>2</v>
      </c>
      <c r="E32" s="601"/>
      <c r="F32" s="605"/>
    </row>
    <row r="33" spans="1:6" ht="50.1" customHeight="1">
      <c r="A33" s="810"/>
      <c r="B33" s="599">
        <v>30</v>
      </c>
      <c r="C33" s="598" t="s">
        <v>3192</v>
      </c>
      <c r="D33" s="600">
        <v>2</v>
      </c>
      <c r="E33" s="601"/>
      <c r="F33" s="605"/>
    </row>
    <row r="34" spans="1:6" ht="50.1" customHeight="1">
      <c r="A34" s="810"/>
      <c r="B34" s="599">
        <v>31</v>
      </c>
      <c r="C34" s="598" t="s">
        <v>3193</v>
      </c>
      <c r="D34" s="600">
        <v>2</v>
      </c>
      <c r="E34" s="601"/>
      <c r="F34" s="605"/>
    </row>
    <row r="35" spans="1:6" ht="50.1" customHeight="1">
      <c r="A35" s="810"/>
      <c r="B35" s="599">
        <v>32</v>
      </c>
      <c r="C35" s="598" t="s">
        <v>3194</v>
      </c>
      <c r="D35" s="600">
        <v>2</v>
      </c>
      <c r="E35" s="601"/>
      <c r="F35" s="605"/>
    </row>
    <row r="36" spans="1:6" ht="50.1" customHeight="1">
      <c r="A36" s="810"/>
      <c r="B36" s="599">
        <v>33</v>
      </c>
      <c r="C36" s="598" t="s">
        <v>3195</v>
      </c>
      <c r="D36" s="600">
        <v>2</v>
      </c>
      <c r="E36" s="601"/>
      <c r="F36" s="605"/>
    </row>
    <row r="37" spans="1:6" ht="50.1" customHeight="1">
      <c r="A37" s="810"/>
      <c r="B37" s="599">
        <v>34</v>
      </c>
      <c r="C37" s="598" t="s">
        <v>3196</v>
      </c>
      <c r="D37" s="600">
        <v>2</v>
      </c>
      <c r="E37" s="601"/>
      <c r="F37" s="605"/>
    </row>
    <row r="38" spans="1:6" ht="50.1" customHeight="1">
      <c r="A38" s="810"/>
      <c r="B38" s="599">
        <v>35</v>
      </c>
      <c r="C38" s="598" t="s">
        <v>3197</v>
      </c>
      <c r="D38" s="600">
        <v>2</v>
      </c>
      <c r="E38" s="601"/>
      <c r="F38" s="605"/>
    </row>
    <row r="39" spans="1:6" ht="50.1" customHeight="1">
      <c r="A39" s="810"/>
      <c r="B39" s="599">
        <v>36</v>
      </c>
      <c r="C39" s="598" t="s">
        <v>3198</v>
      </c>
      <c r="D39" s="600">
        <v>2</v>
      </c>
      <c r="E39" s="601"/>
      <c r="F39" s="605"/>
    </row>
    <row r="40" spans="1:6" ht="50.1" customHeight="1">
      <c r="A40" s="810" t="s">
        <v>2879</v>
      </c>
      <c r="B40" s="599">
        <v>37</v>
      </c>
      <c r="C40" s="598" t="s">
        <v>3199</v>
      </c>
      <c r="D40" s="600">
        <v>3</v>
      </c>
      <c r="E40" s="601"/>
      <c r="F40" s="605"/>
    </row>
    <row r="41" spans="1:6" ht="50.1" customHeight="1">
      <c r="A41" s="810"/>
      <c r="B41" s="599">
        <v>38</v>
      </c>
      <c r="C41" s="598" t="s">
        <v>3200</v>
      </c>
      <c r="D41" s="600">
        <v>2</v>
      </c>
      <c r="E41" s="601"/>
      <c r="F41" s="605"/>
    </row>
    <row r="42" spans="1:6" ht="50.1" customHeight="1">
      <c r="A42" s="810"/>
      <c r="B42" s="599">
        <v>39</v>
      </c>
      <c r="C42" s="598" t="s">
        <v>3201</v>
      </c>
      <c r="D42" s="600">
        <v>2</v>
      </c>
      <c r="E42" s="601"/>
      <c r="F42" s="605"/>
    </row>
    <row r="43" spans="1:6" ht="50.1" customHeight="1">
      <c r="A43" s="810"/>
      <c r="B43" s="599">
        <v>40</v>
      </c>
      <c r="C43" s="598" t="s">
        <v>3202</v>
      </c>
      <c r="D43" s="600">
        <v>1</v>
      </c>
      <c r="E43" s="601"/>
      <c r="F43" s="605"/>
    </row>
    <row r="44" spans="1:6" ht="50.1" customHeight="1">
      <c r="A44" s="810"/>
      <c r="B44" s="599">
        <v>41</v>
      </c>
      <c r="C44" s="598" t="s">
        <v>3203</v>
      </c>
      <c r="D44" s="600">
        <v>3</v>
      </c>
      <c r="E44" s="601"/>
      <c r="F44" s="605"/>
    </row>
    <row r="45" spans="1:6" ht="50.1" customHeight="1">
      <c r="A45" s="810"/>
      <c r="B45" s="599">
        <v>42</v>
      </c>
      <c r="C45" s="598" t="s">
        <v>3204</v>
      </c>
      <c r="D45" s="600">
        <v>2</v>
      </c>
      <c r="E45" s="601"/>
      <c r="F45" s="605"/>
    </row>
    <row r="46" spans="1:6" ht="50.1" customHeight="1">
      <c r="A46" s="810"/>
      <c r="B46" s="599">
        <v>43</v>
      </c>
      <c r="C46" s="598" t="s">
        <v>3205</v>
      </c>
      <c r="D46" s="600">
        <v>2</v>
      </c>
      <c r="E46" s="601"/>
      <c r="F46" s="605"/>
    </row>
    <row r="47" spans="1:6" ht="50.1" customHeight="1">
      <c r="A47" s="810"/>
      <c r="B47" s="599">
        <v>44</v>
      </c>
      <c r="C47" s="598" t="s">
        <v>3206</v>
      </c>
      <c r="D47" s="600">
        <v>2</v>
      </c>
      <c r="E47" s="601"/>
      <c r="F47" s="605"/>
    </row>
    <row r="48" spans="1:6" ht="27" customHeight="1">
      <c r="A48" s="765" t="s">
        <v>4</v>
      </c>
      <c r="B48" s="766"/>
      <c r="C48" s="596" t="s">
        <v>5</v>
      </c>
      <c r="D48" s="597">
        <v>110</v>
      </c>
      <c r="E48" s="769" t="s">
        <v>6</v>
      </c>
      <c r="F48" s="771">
        <v>0</v>
      </c>
    </row>
    <row r="49" spans="1:6" ht="27" customHeight="1">
      <c r="A49" s="767"/>
      <c r="B49" s="768"/>
      <c r="C49" s="596" t="s">
        <v>7</v>
      </c>
      <c r="D49" s="597">
        <v>0</v>
      </c>
      <c r="E49" s="770"/>
      <c r="F49" s="772"/>
    </row>
    <row r="50" spans="1:6" ht="39.75" customHeight="1">
      <c r="A50" s="809" t="s">
        <v>9</v>
      </c>
      <c r="B50" s="809"/>
      <c r="C50" s="809"/>
      <c r="D50" s="809"/>
      <c r="E50" s="809"/>
      <c r="F50" s="809"/>
    </row>
    <row r="51" spans="1:6" ht="19.5">
      <c r="A51" s="603"/>
      <c r="B51" s="595"/>
      <c r="C51" s="595"/>
      <c r="D51" s="595"/>
      <c r="E51" s="595"/>
      <c r="F51" s="595"/>
    </row>
    <row r="52" spans="1:6" ht="19.5">
      <c r="A52" s="604"/>
      <c r="B52" s="595"/>
      <c r="C52" s="595"/>
      <c r="D52" s="595"/>
      <c r="E52" s="595"/>
      <c r="F52" s="595"/>
    </row>
    <row r="53" spans="1:6" ht="19.5">
      <c r="A53" s="604"/>
      <c r="B53" s="595"/>
      <c r="C53" s="595"/>
      <c r="D53" s="595"/>
      <c r="E53" s="595"/>
      <c r="F53" s="595"/>
    </row>
    <row r="54" spans="1:6" ht="19.5">
      <c r="A54" s="604"/>
      <c r="B54" s="595"/>
      <c r="C54" s="595"/>
      <c r="D54" s="595"/>
      <c r="E54" s="595"/>
      <c r="F54" s="595"/>
    </row>
    <row r="55" spans="1:6" ht="19.5">
      <c r="A55" s="604"/>
      <c r="B55" s="595"/>
      <c r="C55" s="595"/>
      <c r="D55" s="595"/>
      <c r="E55" s="595"/>
      <c r="F55" s="595"/>
    </row>
    <row r="56" spans="1:6" ht="19.5">
      <c r="A56" s="604"/>
      <c r="B56" s="595"/>
      <c r="C56" s="595"/>
      <c r="D56" s="595"/>
      <c r="E56" s="595"/>
      <c r="F56" s="595"/>
    </row>
    <row r="57" spans="1:6" ht="19.5">
      <c r="A57" s="604"/>
      <c r="B57" s="595"/>
      <c r="C57" s="595"/>
      <c r="D57" s="595"/>
      <c r="E57" s="595"/>
      <c r="F57" s="595"/>
    </row>
    <row r="58" spans="1:6" ht="19.5">
      <c r="A58" s="604"/>
      <c r="B58" s="595"/>
      <c r="C58" s="595"/>
      <c r="D58" s="595"/>
      <c r="E58" s="595"/>
      <c r="F58" s="595"/>
    </row>
  </sheetData>
  <mergeCells count="10">
    <mergeCell ref="A1:B2"/>
    <mergeCell ref="D1:E1"/>
    <mergeCell ref="D2:E2"/>
    <mergeCell ref="A50:F50"/>
    <mergeCell ref="A4:A21"/>
    <mergeCell ref="A22:A39"/>
    <mergeCell ref="A40:A47"/>
    <mergeCell ref="A48:B49"/>
    <mergeCell ref="E48:E49"/>
    <mergeCell ref="F48:F4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2"/>
  <sheetViews>
    <sheetView showGridLines="0" rightToLeft="1" zoomScaleNormal="100" workbookViewId="0">
      <pane ySplit="3" topLeftCell="A232" activePane="bottomLeft" state="frozen"/>
      <selection pane="bottomLeft" sqref="A1:B2"/>
    </sheetView>
  </sheetViews>
  <sheetFormatPr defaultColWidth="0" defaultRowHeight="15" zeroHeight="1"/>
  <cols>
    <col min="1" max="2" width="10.7109375" style="27" customWidth="1"/>
    <col min="3" max="3" width="120.7109375" style="27" customWidth="1"/>
    <col min="4" max="5" width="10.7109375" style="27" customWidth="1"/>
    <col min="6" max="6" width="50.7109375" style="27" customWidth="1"/>
    <col min="7" max="16384" width="9.140625" style="27" hidden="1"/>
  </cols>
  <sheetData>
    <row r="1" spans="1:6" s="25" customFormat="1" ht="50.1" customHeight="1">
      <c r="A1" s="710"/>
      <c r="B1" s="710"/>
      <c r="C1" s="61" t="s">
        <v>1714</v>
      </c>
      <c r="D1" s="711" t="s">
        <v>785</v>
      </c>
      <c r="E1" s="711"/>
      <c r="F1" s="91">
        <f>'شناسنامه بازدید'!D3</f>
        <v>0</v>
      </c>
    </row>
    <row r="2" spans="1:6" s="25" customFormat="1" ht="50.1" customHeight="1">
      <c r="A2" s="710"/>
      <c r="B2" s="710"/>
      <c r="C2" s="63" t="str">
        <f>"نام ارزیاب / ارزیابان:       "&amp;'شناسنامه بازدید'!C11</f>
        <v xml:space="preserve">نام ارزیاب / ارزیابان:       </v>
      </c>
      <c r="D2" s="711" t="s">
        <v>357</v>
      </c>
      <c r="E2" s="711"/>
      <c r="F2" s="91">
        <f>'شناسنامه بازدید'!B3</f>
        <v>0</v>
      </c>
    </row>
    <row r="3" spans="1:6" ht="50.1" customHeight="1">
      <c r="A3" s="64" t="s">
        <v>0</v>
      </c>
      <c r="B3" s="64" t="s">
        <v>1</v>
      </c>
      <c r="C3" s="64" t="s">
        <v>2</v>
      </c>
      <c r="D3" s="65" t="s">
        <v>935</v>
      </c>
      <c r="E3" s="91" t="s">
        <v>3</v>
      </c>
      <c r="F3" s="66" t="s">
        <v>786</v>
      </c>
    </row>
    <row r="4" spans="1:6" ht="25.5" customHeight="1">
      <c r="A4" s="815">
        <v>1</v>
      </c>
      <c r="B4" s="814" t="s">
        <v>11</v>
      </c>
      <c r="C4" s="814"/>
      <c r="D4" s="34">
        <f>SUM(D5:D9)</f>
        <v>5</v>
      </c>
      <c r="E4" s="34">
        <f>SUM(E5:E9)</f>
        <v>0</v>
      </c>
      <c r="F4" s="811"/>
    </row>
    <row r="5" spans="1:6" ht="24.95" customHeight="1">
      <c r="A5" s="815"/>
      <c r="B5" s="35">
        <v>1</v>
      </c>
      <c r="C5" s="36" t="s">
        <v>787</v>
      </c>
      <c r="D5" s="221">
        <v>1</v>
      </c>
      <c r="E5" s="225"/>
      <c r="F5" s="811"/>
    </row>
    <row r="6" spans="1:6" ht="24.95" customHeight="1">
      <c r="A6" s="815"/>
      <c r="B6" s="35">
        <v>2</v>
      </c>
      <c r="C6" s="36" t="s">
        <v>795</v>
      </c>
      <c r="D6" s="221">
        <v>1</v>
      </c>
      <c r="E6" s="225"/>
      <c r="F6" s="811"/>
    </row>
    <row r="7" spans="1:6" ht="24.95" customHeight="1">
      <c r="A7" s="815"/>
      <c r="B7" s="35">
        <v>3</v>
      </c>
      <c r="C7" s="36" t="s">
        <v>788</v>
      </c>
      <c r="D7" s="221">
        <v>1</v>
      </c>
      <c r="E7" s="225"/>
      <c r="F7" s="811"/>
    </row>
    <row r="8" spans="1:6" ht="24.95" customHeight="1">
      <c r="A8" s="815"/>
      <c r="B8" s="35">
        <v>4</v>
      </c>
      <c r="C8" s="36" t="s">
        <v>789</v>
      </c>
      <c r="D8" s="221">
        <v>1</v>
      </c>
      <c r="E8" s="225"/>
      <c r="F8" s="811"/>
    </row>
    <row r="9" spans="1:6" ht="24.95" customHeight="1">
      <c r="A9" s="815"/>
      <c r="B9" s="35">
        <v>5</v>
      </c>
      <c r="C9" s="36" t="s">
        <v>790</v>
      </c>
      <c r="D9" s="221">
        <v>1</v>
      </c>
      <c r="E9" s="225"/>
      <c r="F9" s="811"/>
    </row>
    <row r="10" spans="1:6" ht="25.5" customHeight="1">
      <c r="A10" s="812">
        <v>2</v>
      </c>
      <c r="B10" s="814" t="s">
        <v>12</v>
      </c>
      <c r="C10" s="814"/>
      <c r="D10" s="34">
        <f>SUM(D11:D15)</f>
        <v>5</v>
      </c>
      <c r="E10" s="34">
        <f>SUM(E11:E15)</f>
        <v>0</v>
      </c>
      <c r="F10" s="819"/>
    </row>
    <row r="11" spans="1:6" ht="24.95" customHeight="1">
      <c r="A11" s="816"/>
      <c r="B11" s="35">
        <v>6</v>
      </c>
      <c r="C11" s="36" t="s">
        <v>791</v>
      </c>
      <c r="D11" s="221">
        <v>1</v>
      </c>
      <c r="E11" s="225"/>
      <c r="F11" s="820"/>
    </row>
    <row r="12" spans="1:6" ht="24.95" customHeight="1">
      <c r="A12" s="816"/>
      <c r="B12" s="35">
        <v>7</v>
      </c>
      <c r="C12" s="36" t="s">
        <v>792</v>
      </c>
      <c r="D12" s="221">
        <v>1</v>
      </c>
      <c r="E12" s="225"/>
      <c r="F12" s="820"/>
    </row>
    <row r="13" spans="1:6" ht="24.95" customHeight="1">
      <c r="A13" s="816"/>
      <c r="B13" s="35">
        <v>8</v>
      </c>
      <c r="C13" s="36" t="s">
        <v>793</v>
      </c>
      <c r="D13" s="221">
        <v>1</v>
      </c>
      <c r="E13" s="225"/>
      <c r="F13" s="820"/>
    </row>
    <row r="14" spans="1:6" ht="24.95" customHeight="1">
      <c r="A14" s="816"/>
      <c r="B14" s="35">
        <v>9</v>
      </c>
      <c r="C14" s="36" t="s">
        <v>794</v>
      </c>
      <c r="D14" s="221">
        <v>1</v>
      </c>
      <c r="E14" s="225"/>
      <c r="F14" s="820"/>
    </row>
    <row r="15" spans="1:6" ht="24.95" customHeight="1">
      <c r="A15" s="816"/>
      <c r="B15" s="35">
        <v>10</v>
      </c>
      <c r="C15" s="36" t="s">
        <v>796</v>
      </c>
      <c r="D15" s="221">
        <v>1</v>
      </c>
      <c r="E15" s="225"/>
      <c r="F15" s="820"/>
    </row>
    <row r="16" spans="1:6" ht="25.5" customHeight="1">
      <c r="A16" s="812">
        <v>3</v>
      </c>
      <c r="B16" s="814" t="s">
        <v>1424</v>
      </c>
      <c r="C16" s="814"/>
      <c r="D16" s="34">
        <f>SUM(D17:D20)</f>
        <v>4</v>
      </c>
      <c r="E16" s="34">
        <f>SUM(E17:E20)</f>
        <v>0</v>
      </c>
      <c r="F16" s="819"/>
    </row>
    <row r="17" spans="1:6" ht="24.95" customHeight="1">
      <c r="A17" s="816"/>
      <c r="B17" s="35">
        <v>11</v>
      </c>
      <c r="C17" s="36" t="s">
        <v>1403</v>
      </c>
      <c r="D17" s="221">
        <v>1</v>
      </c>
      <c r="E17" s="225"/>
      <c r="F17" s="820"/>
    </row>
    <row r="18" spans="1:6" ht="24.95" customHeight="1">
      <c r="A18" s="816"/>
      <c r="B18" s="35">
        <v>12</v>
      </c>
      <c r="C18" s="36" t="s">
        <v>1404</v>
      </c>
      <c r="D18" s="221">
        <v>1</v>
      </c>
      <c r="E18" s="225"/>
      <c r="F18" s="820"/>
    </row>
    <row r="19" spans="1:6" ht="24.95" customHeight="1">
      <c r="A19" s="816"/>
      <c r="B19" s="35">
        <v>13</v>
      </c>
      <c r="C19" s="36" t="s">
        <v>1405</v>
      </c>
      <c r="D19" s="221">
        <v>1</v>
      </c>
      <c r="E19" s="225"/>
      <c r="F19" s="820"/>
    </row>
    <row r="20" spans="1:6" ht="24.95" customHeight="1">
      <c r="A20" s="813"/>
      <c r="B20" s="35">
        <v>14</v>
      </c>
      <c r="C20" s="36" t="s">
        <v>797</v>
      </c>
      <c r="D20" s="221">
        <v>1</v>
      </c>
      <c r="E20" s="225"/>
      <c r="F20" s="821"/>
    </row>
    <row r="21" spans="1:6" ht="25.5" customHeight="1">
      <c r="A21" s="812">
        <v>4</v>
      </c>
      <c r="B21" s="817" t="s">
        <v>41</v>
      </c>
      <c r="C21" s="818"/>
      <c r="D21" s="34">
        <f>SUM(D22:D23)</f>
        <v>2</v>
      </c>
      <c r="E21" s="34">
        <f>SUM(E22:E23)</f>
        <v>0</v>
      </c>
      <c r="F21" s="819"/>
    </row>
    <row r="22" spans="1:6" ht="24.95" customHeight="1">
      <c r="A22" s="816"/>
      <c r="B22" s="35">
        <v>15</v>
      </c>
      <c r="C22" s="36" t="s">
        <v>1406</v>
      </c>
      <c r="D22" s="221">
        <v>1</v>
      </c>
      <c r="E22" s="225"/>
      <c r="F22" s="820"/>
    </row>
    <row r="23" spans="1:6" ht="24.95" customHeight="1">
      <c r="A23" s="816"/>
      <c r="B23" s="35">
        <v>16</v>
      </c>
      <c r="C23" s="36" t="s">
        <v>1406</v>
      </c>
      <c r="D23" s="221">
        <v>1</v>
      </c>
      <c r="E23" s="225"/>
      <c r="F23" s="820"/>
    </row>
    <row r="24" spans="1:6" ht="25.5" customHeight="1">
      <c r="A24" s="812">
        <v>5</v>
      </c>
      <c r="B24" s="814" t="s">
        <v>13</v>
      </c>
      <c r="C24" s="814"/>
      <c r="D24" s="34">
        <f>SUM(D25:D29)</f>
        <v>5</v>
      </c>
      <c r="E24" s="34">
        <f>SUM(E25:E29)</f>
        <v>0</v>
      </c>
      <c r="F24" s="819"/>
    </row>
    <row r="25" spans="1:6" ht="24.95" customHeight="1">
      <c r="A25" s="816"/>
      <c r="B25" s="35">
        <v>17</v>
      </c>
      <c r="C25" s="36" t="s">
        <v>798</v>
      </c>
      <c r="D25" s="221">
        <v>1</v>
      </c>
      <c r="E25" s="225"/>
      <c r="F25" s="820"/>
    </row>
    <row r="26" spans="1:6" ht="24.95" customHeight="1">
      <c r="A26" s="816"/>
      <c r="B26" s="35">
        <v>18</v>
      </c>
      <c r="C26" s="36" t="s">
        <v>799</v>
      </c>
      <c r="D26" s="221">
        <v>1</v>
      </c>
      <c r="E26" s="225"/>
      <c r="F26" s="820"/>
    </row>
    <row r="27" spans="1:6" ht="24.95" customHeight="1">
      <c r="A27" s="816"/>
      <c r="B27" s="35">
        <v>19</v>
      </c>
      <c r="C27" s="36" t="s">
        <v>800</v>
      </c>
      <c r="D27" s="221">
        <v>1</v>
      </c>
      <c r="E27" s="225"/>
      <c r="F27" s="820"/>
    </row>
    <row r="28" spans="1:6" ht="24.95" customHeight="1">
      <c r="A28" s="816"/>
      <c r="B28" s="35">
        <v>20</v>
      </c>
      <c r="C28" s="36" t="s">
        <v>801</v>
      </c>
      <c r="D28" s="221">
        <v>1</v>
      </c>
      <c r="E28" s="225"/>
      <c r="F28" s="820"/>
    </row>
    <row r="29" spans="1:6" ht="24.95" customHeight="1">
      <c r="A29" s="813"/>
      <c r="B29" s="35">
        <v>21</v>
      </c>
      <c r="C29" s="36" t="s">
        <v>802</v>
      </c>
      <c r="D29" s="221">
        <v>1</v>
      </c>
      <c r="E29" s="225"/>
      <c r="F29" s="821"/>
    </row>
    <row r="30" spans="1:6" ht="25.5" customHeight="1">
      <c r="A30" s="812">
        <v>6</v>
      </c>
      <c r="B30" s="814" t="s">
        <v>14</v>
      </c>
      <c r="C30" s="814"/>
      <c r="D30" s="34">
        <f>SUM(D31:D34)</f>
        <v>5</v>
      </c>
      <c r="E30" s="34">
        <f>SUM(E31:E34)</f>
        <v>0</v>
      </c>
      <c r="F30" s="819"/>
    </row>
    <row r="31" spans="1:6" ht="24.95" customHeight="1">
      <c r="A31" s="816"/>
      <c r="B31" s="35">
        <v>22</v>
      </c>
      <c r="C31" s="36" t="s">
        <v>803</v>
      </c>
      <c r="D31" s="221">
        <v>1.5</v>
      </c>
      <c r="E31" s="225"/>
      <c r="F31" s="820"/>
    </row>
    <row r="32" spans="1:6" ht="24.95" customHeight="1">
      <c r="A32" s="816"/>
      <c r="B32" s="35">
        <v>23</v>
      </c>
      <c r="C32" s="36" t="s">
        <v>1407</v>
      </c>
      <c r="D32" s="221">
        <v>1.5</v>
      </c>
      <c r="E32" s="225"/>
      <c r="F32" s="820"/>
    </row>
    <row r="33" spans="1:6" ht="24.95" customHeight="1">
      <c r="A33" s="816"/>
      <c r="B33" s="35">
        <v>24</v>
      </c>
      <c r="C33" s="36" t="s">
        <v>1408</v>
      </c>
      <c r="D33" s="221">
        <v>1</v>
      </c>
      <c r="E33" s="225"/>
      <c r="F33" s="820"/>
    </row>
    <row r="34" spans="1:6" ht="24.95" customHeight="1">
      <c r="A34" s="813"/>
      <c r="B34" s="35">
        <v>25</v>
      </c>
      <c r="C34" s="36" t="s">
        <v>1409</v>
      </c>
      <c r="D34" s="221">
        <v>1</v>
      </c>
      <c r="E34" s="225"/>
      <c r="F34" s="821"/>
    </row>
    <row r="35" spans="1:6" ht="45" customHeight="1">
      <c r="A35" s="812">
        <v>7</v>
      </c>
      <c r="B35" s="814" t="s">
        <v>15</v>
      </c>
      <c r="C35" s="814"/>
      <c r="D35" s="34">
        <f>SUM(D36:D41)</f>
        <v>6</v>
      </c>
      <c r="E35" s="34">
        <f>SUM(E36:E41)</f>
        <v>0</v>
      </c>
      <c r="F35" s="819"/>
    </row>
    <row r="36" spans="1:6" ht="24.95" customHeight="1">
      <c r="A36" s="816"/>
      <c r="B36" s="35">
        <v>27</v>
      </c>
      <c r="C36" s="36" t="s">
        <v>1410</v>
      </c>
      <c r="D36" s="221">
        <v>1</v>
      </c>
      <c r="E36" s="225"/>
      <c r="F36" s="820"/>
    </row>
    <row r="37" spans="1:6" ht="24.95" customHeight="1">
      <c r="A37" s="816"/>
      <c r="B37" s="35">
        <v>28</v>
      </c>
      <c r="C37" s="36" t="s">
        <v>1411</v>
      </c>
      <c r="D37" s="221">
        <v>1</v>
      </c>
      <c r="E37" s="225"/>
      <c r="F37" s="820"/>
    </row>
    <row r="38" spans="1:6" ht="24.95" customHeight="1">
      <c r="A38" s="816"/>
      <c r="B38" s="35">
        <v>29</v>
      </c>
      <c r="C38" s="36" t="s">
        <v>1412</v>
      </c>
      <c r="D38" s="221">
        <v>1</v>
      </c>
      <c r="E38" s="225"/>
      <c r="F38" s="820"/>
    </row>
    <row r="39" spans="1:6" ht="24.95" customHeight="1">
      <c r="A39" s="816"/>
      <c r="B39" s="35">
        <v>30</v>
      </c>
      <c r="C39" s="36" t="s">
        <v>1413</v>
      </c>
      <c r="D39" s="221">
        <v>1</v>
      </c>
      <c r="E39" s="225"/>
      <c r="F39" s="820"/>
    </row>
    <row r="40" spans="1:6" ht="24.95" customHeight="1">
      <c r="A40" s="816"/>
      <c r="B40" s="35">
        <v>31</v>
      </c>
      <c r="C40" s="36" t="s">
        <v>1414</v>
      </c>
      <c r="D40" s="221">
        <v>1</v>
      </c>
      <c r="E40" s="225"/>
      <c r="F40" s="820"/>
    </row>
    <row r="41" spans="1:6" ht="24.95" customHeight="1">
      <c r="A41" s="816"/>
      <c r="B41" s="35">
        <v>32</v>
      </c>
      <c r="C41" s="36" t="s">
        <v>1415</v>
      </c>
      <c r="D41" s="221">
        <v>1</v>
      </c>
      <c r="E41" s="225"/>
      <c r="F41" s="820"/>
    </row>
    <row r="42" spans="1:6" ht="47.25" customHeight="1">
      <c r="A42" s="812">
        <v>8</v>
      </c>
      <c r="B42" s="817" t="s">
        <v>16</v>
      </c>
      <c r="C42" s="818"/>
      <c r="D42" s="34">
        <f>SUM(D43:D46)</f>
        <v>4</v>
      </c>
      <c r="E42" s="34">
        <f>SUM(E43:E46)</f>
        <v>0</v>
      </c>
      <c r="F42" s="819"/>
    </row>
    <row r="43" spans="1:6" ht="24.95" customHeight="1">
      <c r="A43" s="816"/>
      <c r="B43" s="35">
        <v>33</v>
      </c>
      <c r="C43" s="36" t="s">
        <v>806</v>
      </c>
      <c r="D43" s="221">
        <v>1</v>
      </c>
      <c r="E43" s="225"/>
      <c r="F43" s="820"/>
    </row>
    <row r="44" spans="1:6" ht="24.95" customHeight="1">
      <c r="A44" s="816"/>
      <c r="B44" s="35">
        <v>34</v>
      </c>
      <c r="C44" s="36" t="s">
        <v>808</v>
      </c>
      <c r="D44" s="221">
        <v>1</v>
      </c>
      <c r="E44" s="225"/>
      <c r="F44" s="820"/>
    </row>
    <row r="45" spans="1:6" ht="24.95" customHeight="1">
      <c r="A45" s="816"/>
      <c r="B45" s="35">
        <v>35</v>
      </c>
      <c r="C45" s="36" t="s">
        <v>807</v>
      </c>
      <c r="D45" s="221">
        <v>1</v>
      </c>
      <c r="E45" s="225"/>
      <c r="F45" s="820"/>
    </row>
    <row r="46" spans="1:6" ht="24.95" customHeight="1">
      <c r="A46" s="813"/>
      <c r="B46" s="35">
        <v>36</v>
      </c>
      <c r="C46" s="36" t="s">
        <v>809</v>
      </c>
      <c r="D46" s="221">
        <v>1</v>
      </c>
      <c r="E46" s="225"/>
      <c r="F46" s="821"/>
    </row>
    <row r="47" spans="1:6" ht="25.5" customHeight="1">
      <c r="A47" s="812">
        <v>9</v>
      </c>
      <c r="B47" s="817" t="s">
        <v>17</v>
      </c>
      <c r="C47" s="818"/>
      <c r="D47" s="34">
        <f>SUM(D48:D51)</f>
        <v>4</v>
      </c>
      <c r="E47" s="34">
        <f>SUM(E48:E51)</f>
        <v>0</v>
      </c>
      <c r="F47" s="819"/>
    </row>
    <row r="48" spans="1:6" ht="24.95" customHeight="1">
      <c r="A48" s="816"/>
      <c r="B48" s="35">
        <v>37</v>
      </c>
      <c r="C48" s="36" t="s">
        <v>810</v>
      </c>
      <c r="D48" s="221">
        <v>1</v>
      </c>
      <c r="E48" s="225"/>
      <c r="F48" s="820"/>
    </row>
    <row r="49" spans="1:6" ht="24.95" customHeight="1">
      <c r="A49" s="816"/>
      <c r="B49" s="35">
        <v>38</v>
      </c>
      <c r="C49" s="36" t="s">
        <v>1416</v>
      </c>
      <c r="D49" s="221">
        <v>1</v>
      </c>
      <c r="E49" s="225"/>
      <c r="F49" s="820"/>
    </row>
    <row r="50" spans="1:6" ht="24.95" customHeight="1">
      <c r="A50" s="816"/>
      <c r="B50" s="35">
        <v>39</v>
      </c>
      <c r="C50" s="36" t="s">
        <v>1417</v>
      </c>
      <c r="D50" s="221">
        <v>1</v>
      </c>
      <c r="E50" s="225"/>
      <c r="F50" s="820"/>
    </row>
    <row r="51" spans="1:6" ht="24.95" customHeight="1">
      <c r="A51" s="813"/>
      <c r="B51" s="35">
        <v>40</v>
      </c>
      <c r="C51" s="36" t="s">
        <v>811</v>
      </c>
      <c r="D51" s="221">
        <v>1</v>
      </c>
      <c r="E51" s="225"/>
      <c r="F51" s="821"/>
    </row>
    <row r="52" spans="1:6" ht="25.5" customHeight="1">
      <c r="A52" s="812">
        <v>10</v>
      </c>
      <c r="B52" s="817" t="s">
        <v>18</v>
      </c>
      <c r="C52" s="818"/>
      <c r="D52" s="34">
        <f>SUM(D53:D56)</f>
        <v>5</v>
      </c>
      <c r="E52" s="34">
        <f>SUM(E53:E56)</f>
        <v>0</v>
      </c>
      <c r="F52" s="819"/>
    </row>
    <row r="53" spans="1:6" ht="24.95" customHeight="1">
      <c r="A53" s="816"/>
      <c r="B53" s="35">
        <v>41</v>
      </c>
      <c r="C53" s="36" t="s">
        <v>1418</v>
      </c>
      <c r="D53" s="221">
        <v>1.5</v>
      </c>
      <c r="E53" s="225"/>
      <c r="F53" s="820"/>
    </row>
    <row r="54" spans="1:6" ht="24.95" customHeight="1">
      <c r="A54" s="816"/>
      <c r="B54" s="35">
        <v>42</v>
      </c>
      <c r="C54" s="36" t="s">
        <v>812</v>
      </c>
      <c r="D54" s="221">
        <v>1.5</v>
      </c>
      <c r="E54" s="225"/>
      <c r="F54" s="820"/>
    </row>
    <row r="55" spans="1:6" ht="24.95" customHeight="1">
      <c r="A55" s="816"/>
      <c r="B55" s="35">
        <v>43</v>
      </c>
      <c r="C55" s="36" t="s">
        <v>1419</v>
      </c>
      <c r="D55" s="221">
        <v>1</v>
      </c>
      <c r="E55" s="225"/>
      <c r="F55" s="820"/>
    </row>
    <row r="56" spans="1:6" ht="24.95" customHeight="1">
      <c r="A56" s="813"/>
      <c r="B56" s="35">
        <v>44</v>
      </c>
      <c r="C56" s="36" t="s">
        <v>813</v>
      </c>
      <c r="D56" s="221">
        <v>1</v>
      </c>
      <c r="E56" s="225"/>
      <c r="F56" s="821"/>
    </row>
    <row r="57" spans="1:6" ht="25.5" customHeight="1">
      <c r="A57" s="812">
        <v>11</v>
      </c>
      <c r="B57" s="817" t="s">
        <v>19</v>
      </c>
      <c r="C57" s="818"/>
      <c r="D57" s="34">
        <f>SUM(D58:D61)</f>
        <v>4</v>
      </c>
      <c r="E57" s="34">
        <f>SUM(E58:E61)</f>
        <v>0</v>
      </c>
      <c r="F57" s="819"/>
    </row>
    <row r="58" spans="1:6" ht="24.95" customHeight="1">
      <c r="A58" s="816"/>
      <c r="B58" s="35">
        <v>45</v>
      </c>
      <c r="C58" s="36" t="s">
        <v>1425</v>
      </c>
      <c r="D58" s="221">
        <v>1</v>
      </c>
      <c r="E58" s="225"/>
      <c r="F58" s="820"/>
    </row>
    <row r="59" spans="1:6" ht="24.95" customHeight="1">
      <c r="A59" s="816"/>
      <c r="B59" s="35">
        <v>46</v>
      </c>
      <c r="C59" s="36" t="s">
        <v>1426</v>
      </c>
      <c r="D59" s="221">
        <v>1</v>
      </c>
      <c r="E59" s="225"/>
      <c r="F59" s="820"/>
    </row>
    <row r="60" spans="1:6" ht="24.95" customHeight="1">
      <c r="A60" s="816"/>
      <c r="B60" s="35">
        <v>47</v>
      </c>
      <c r="C60" s="36" t="s">
        <v>1427</v>
      </c>
      <c r="D60" s="221">
        <v>1</v>
      </c>
      <c r="E60" s="225"/>
      <c r="F60" s="820"/>
    </row>
    <row r="61" spans="1:6" ht="24.95" customHeight="1">
      <c r="A61" s="813"/>
      <c r="B61" s="35">
        <v>48</v>
      </c>
      <c r="C61" s="36" t="s">
        <v>814</v>
      </c>
      <c r="D61" s="221">
        <v>1</v>
      </c>
      <c r="E61" s="225"/>
      <c r="F61" s="821"/>
    </row>
    <row r="62" spans="1:6" ht="25.5" customHeight="1">
      <c r="A62" s="812">
        <v>12</v>
      </c>
      <c r="B62" s="817" t="s">
        <v>20</v>
      </c>
      <c r="C62" s="818"/>
      <c r="D62" s="34">
        <f>SUM(D63:D67)</f>
        <v>5</v>
      </c>
      <c r="E62" s="34">
        <f>SUM(E63:E67)</f>
        <v>0</v>
      </c>
      <c r="F62" s="819"/>
    </row>
    <row r="63" spans="1:6" ht="24.95" customHeight="1">
      <c r="A63" s="816"/>
      <c r="B63" s="35">
        <v>49</v>
      </c>
      <c r="C63" s="36" t="s">
        <v>815</v>
      </c>
      <c r="D63" s="221">
        <v>1</v>
      </c>
      <c r="E63" s="225"/>
      <c r="F63" s="820"/>
    </row>
    <row r="64" spans="1:6" ht="24.95" customHeight="1">
      <c r="A64" s="816"/>
      <c r="B64" s="35">
        <v>50</v>
      </c>
      <c r="C64" s="36" t="s">
        <v>816</v>
      </c>
      <c r="D64" s="221">
        <v>1</v>
      </c>
      <c r="E64" s="225"/>
      <c r="F64" s="820"/>
    </row>
    <row r="65" spans="1:6" ht="24.95" customHeight="1">
      <c r="A65" s="816"/>
      <c r="B65" s="35">
        <v>51</v>
      </c>
      <c r="C65" s="36" t="s">
        <v>817</v>
      </c>
      <c r="D65" s="221">
        <v>1</v>
      </c>
      <c r="E65" s="225"/>
      <c r="F65" s="820"/>
    </row>
    <row r="66" spans="1:6" ht="24.95" customHeight="1">
      <c r="A66" s="816"/>
      <c r="B66" s="35">
        <v>52</v>
      </c>
      <c r="C66" s="36" t="s">
        <v>818</v>
      </c>
      <c r="D66" s="221">
        <v>1</v>
      </c>
      <c r="E66" s="225"/>
      <c r="F66" s="820"/>
    </row>
    <row r="67" spans="1:6" ht="24.95" customHeight="1">
      <c r="A67" s="813"/>
      <c r="B67" s="35">
        <v>53</v>
      </c>
      <c r="C67" s="36" t="s">
        <v>819</v>
      </c>
      <c r="D67" s="221">
        <v>1</v>
      </c>
      <c r="E67" s="225"/>
      <c r="F67" s="821"/>
    </row>
    <row r="68" spans="1:6" ht="25.5" customHeight="1">
      <c r="A68" s="812">
        <v>13</v>
      </c>
      <c r="B68" s="817" t="s">
        <v>1428</v>
      </c>
      <c r="C68" s="818"/>
      <c r="D68" s="34">
        <f>SUM(D69:D72)</f>
        <v>4</v>
      </c>
      <c r="E68" s="34">
        <f>SUM(E69:E72)</f>
        <v>0</v>
      </c>
      <c r="F68" s="819"/>
    </row>
    <row r="69" spans="1:6" ht="24.95" customHeight="1">
      <c r="A69" s="816"/>
      <c r="B69" s="35">
        <v>54</v>
      </c>
      <c r="C69" s="36" t="s">
        <v>820</v>
      </c>
      <c r="D69" s="221">
        <v>1</v>
      </c>
      <c r="E69" s="225"/>
      <c r="F69" s="820"/>
    </row>
    <row r="70" spans="1:6" ht="24.95" customHeight="1">
      <c r="A70" s="816"/>
      <c r="B70" s="35">
        <v>55</v>
      </c>
      <c r="C70" s="36" t="s">
        <v>821</v>
      </c>
      <c r="D70" s="221">
        <v>1</v>
      </c>
      <c r="E70" s="225"/>
      <c r="F70" s="820"/>
    </row>
    <row r="71" spans="1:6" ht="24.95" customHeight="1">
      <c r="A71" s="816"/>
      <c r="B71" s="35">
        <v>56</v>
      </c>
      <c r="C71" s="36" t="s">
        <v>1429</v>
      </c>
      <c r="D71" s="221">
        <v>1</v>
      </c>
      <c r="E71" s="225"/>
      <c r="F71" s="820"/>
    </row>
    <row r="72" spans="1:6" ht="24.95" customHeight="1">
      <c r="A72" s="813"/>
      <c r="B72" s="35">
        <v>57</v>
      </c>
      <c r="C72" s="36" t="s">
        <v>822</v>
      </c>
      <c r="D72" s="221">
        <v>1</v>
      </c>
      <c r="E72" s="225"/>
      <c r="F72" s="821"/>
    </row>
    <row r="73" spans="1:6" ht="25.5" customHeight="1">
      <c r="A73" s="812">
        <v>14</v>
      </c>
      <c r="B73" s="817" t="s">
        <v>1430</v>
      </c>
      <c r="C73" s="818"/>
      <c r="D73" s="34">
        <f>SUM(D74:D78)</f>
        <v>5</v>
      </c>
      <c r="E73" s="34">
        <f>SUM(E74:E78)</f>
        <v>0</v>
      </c>
      <c r="F73" s="819"/>
    </row>
    <row r="74" spans="1:6" ht="24.95" customHeight="1">
      <c r="A74" s="816"/>
      <c r="B74" s="35">
        <v>58</v>
      </c>
      <c r="C74" s="36" t="s">
        <v>823</v>
      </c>
      <c r="D74" s="221">
        <v>1</v>
      </c>
      <c r="E74" s="225"/>
      <c r="F74" s="820"/>
    </row>
    <row r="75" spans="1:6" ht="24.95" customHeight="1">
      <c r="A75" s="816"/>
      <c r="B75" s="35">
        <v>59</v>
      </c>
      <c r="C75" s="36" t="s">
        <v>1420</v>
      </c>
      <c r="D75" s="221">
        <v>1</v>
      </c>
      <c r="E75" s="225"/>
      <c r="F75" s="820"/>
    </row>
    <row r="76" spans="1:6" ht="24.95" customHeight="1">
      <c r="A76" s="816"/>
      <c r="B76" s="35">
        <v>60</v>
      </c>
      <c r="C76" s="36" t="s">
        <v>824</v>
      </c>
      <c r="D76" s="221">
        <v>1</v>
      </c>
      <c r="E76" s="225"/>
      <c r="F76" s="820"/>
    </row>
    <row r="77" spans="1:6" ht="24.95" customHeight="1">
      <c r="A77" s="816"/>
      <c r="B77" s="35">
        <v>61</v>
      </c>
      <c r="C77" s="36" t="s">
        <v>1421</v>
      </c>
      <c r="D77" s="221">
        <v>1</v>
      </c>
      <c r="E77" s="225"/>
      <c r="F77" s="820"/>
    </row>
    <row r="78" spans="1:6" ht="24.95" customHeight="1">
      <c r="A78" s="813"/>
      <c r="B78" s="35">
        <v>62</v>
      </c>
      <c r="C78" s="36" t="s">
        <v>825</v>
      </c>
      <c r="D78" s="221">
        <v>1</v>
      </c>
      <c r="E78" s="225"/>
      <c r="F78" s="821"/>
    </row>
    <row r="79" spans="1:6" ht="50.25" customHeight="1">
      <c r="A79" s="812">
        <v>15</v>
      </c>
      <c r="B79" s="817" t="s">
        <v>22</v>
      </c>
      <c r="C79" s="818"/>
      <c r="D79" s="34">
        <f>SUM(D80:D84)</f>
        <v>5</v>
      </c>
      <c r="E79" s="34">
        <f>SUM(E80:E84)</f>
        <v>0</v>
      </c>
      <c r="F79" s="819"/>
    </row>
    <row r="80" spans="1:6" ht="24.95" customHeight="1">
      <c r="A80" s="816"/>
      <c r="B80" s="35">
        <v>63</v>
      </c>
      <c r="C80" s="36" t="s">
        <v>1410</v>
      </c>
      <c r="D80" s="221">
        <v>1</v>
      </c>
      <c r="E80" s="225"/>
      <c r="F80" s="820"/>
    </row>
    <row r="81" spans="1:6" ht="24.95" customHeight="1">
      <c r="A81" s="816"/>
      <c r="B81" s="35">
        <v>64</v>
      </c>
      <c r="C81" s="36" t="s">
        <v>1422</v>
      </c>
      <c r="D81" s="221">
        <v>1</v>
      </c>
      <c r="E81" s="225"/>
      <c r="F81" s="820"/>
    </row>
    <row r="82" spans="1:6" ht="24.95" customHeight="1">
      <c r="A82" s="816"/>
      <c r="B82" s="35">
        <v>65</v>
      </c>
      <c r="C82" s="36" t="s">
        <v>804</v>
      </c>
      <c r="D82" s="221">
        <v>1</v>
      </c>
      <c r="E82" s="225"/>
      <c r="F82" s="820"/>
    </row>
    <row r="83" spans="1:6" ht="24.95" customHeight="1">
      <c r="A83" s="816"/>
      <c r="B83" s="35">
        <v>66</v>
      </c>
      <c r="C83" s="36" t="s">
        <v>1423</v>
      </c>
      <c r="D83" s="221">
        <v>1</v>
      </c>
      <c r="E83" s="225"/>
      <c r="F83" s="820"/>
    </row>
    <row r="84" spans="1:6" ht="24.95" customHeight="1">
      <c r="A84" s="813"/>
      <c r="B84" s="35">
        <v>67</v>
      </c>
      <c r="C84" s="36" t="s">
        <v>805</v>
      </c>
      <c r="D84" s="221">
        <v>1</v>
      </c>
      <c r="E84" s="225"/>
      <c r="F84" s="821"/>
    </row>
    <row r="85" spans="1:6" ht="25.5" customHeight="1">
      <c r="A85" s="812">
        <v>16</v>
      </c>
      <c r="B85" s="817" t="s">
        <v>1431</v>
      </c>
      <c r="C85" s="818"/>
      <c r="D85" s="34">
        <f>SUM(D86:D91)</f>
        <v>6</v>
      </c>
      <c r="E85" s="34">
        <f>SUM(E86:E91)</f>
        <v>0</v>
      </c>
      <c r="F85" s="819"/>
    </row>
    <row r="86" spans="1:6" ht="24.95" customHeight="1">
      <c r="A86" s="816"/>
      <c r="B86" s="35">
        <v>68</v>
      </c>
      <c r="C86" s="36" t="s">
        <v>829</v>
      </c>
      <c r="D86" s="221">
        <v>1</v>
      </c>
      <c r="E86" s="225"/>
      <c r="F86" s="820"/>
    </row>
    <row r="87" spans="1:6" ht="24.95" customHeight="1">
      <c r="A87" s="816"/>
      <c r="B87" s="35">
        <v>69</v>
      </c>
      <c r="C87" s="36" t="s">
        <v>830</v>
      </c>
      <c r="D87" s="221">
        <v>1</v>
      </c>
      <c r="E87" s="225"/>
      <c r="F87" s="820"/>
    </row>
    <row r="88" spans="1:6" ht="24.95" customHeight="1">
      <c r="A88" s="816"/>
      <c r="B88" s="35">
        <v>70</v>
      </c>
      <c r="C88" s="36" t="s">
        <v>831</v>
      </c>
      <c r="D88" s="221">
        <v>1</v>
      </c>
      <c r="E88" s="225"/>
      <c r="F88" s="820"/>
    </row>
    <row r="89" spans="1:6" ht="24.95" customHeight="1">
      <c r="A89" s="816"/>
      <c r="B89" s="35">
        <v>71</v>
      </c>
      <c r="C89" s="36" t="s">
        <v>1432</v>
      </c>
      <c r="D89" s="221">
        <v>1</v>
      </c>
      <c r="E89" s="225"/>
      <c r="F89" s="820"/>
    </row>
    <row r="90" spans="1:6" ht="24.95" customHeight="1">
      <c r="A90" s="816"/>
      <c r="B90" s="35">
        <v>72</v>
      </c>
      <c r="C90" s="36" t="s">
        <v>1433</v>
      </c>
      <c r="D90" s="221">
        <v>1</v>
      </c>
      <c r="E90" s="225"/>
      <c r="F90" s="820"/>
    </row>
    <row r="91" spans="1:6" ht="45.75" customHeight="1">
      <c r="A91" s="813"/>
      <c r="B91" s="35">
        <v>73</v>
      </c>
      <c r="C91" s="36" t="s">
        <v>832</v>
      </c>
      <c r="D91" s="221">
        <v>1</v>
      </c>
      <c r="E91" s="225"/>
      <c r="F91" s="821"/>
    </row>
    <row r="92" spans="1:6" ht="24.95" customHeight="1">
      <c r="A92" s="812">
        <v>17</v>
      </c>
      <c r="B92" s="817" t="s">
        <v>23</v>
      </c>
      <c r="C92" s="818"/>
      <c r="D92" s="34">
        <f>SUM(D93:D97)</f>
        <v>5</v>
      </c>
      <c r="E92" s="34">
        <f>SUM(E93:E97)</f>
        <v>0</v>
      </c>
      <c r="F92" s="819"/>
    </row>
    <row r="93" spans="1:6" ht="24.95" customHeight="1">
      <c r="A93" s="816"/>
      <c r="B93" s="35">
        <v>74</v>
      </c>
      <c r="C93" s="36" t="s">
        <v>833</v>
      </c>
      <c r="D93" s="221">
        <v>1</v>
      </c>
      <c r="E93" s="225"/>
      <c r="F93" s="820"/>
    </row>
    <row r="94" spans="1:6" ht="24.95" customHeight="1">
      <c r="A94" s="816"/>
      <c r="B94" s="35">
        <v>75</v>
      </c>
      <c r="C94" s="36" t="s">
        <v>834</v>
      </c>
      <c r="D94" s="221">
        <v>1</v>
      </c>
      <c r="E94" s="225"/>
      <c r="F94" s="820"/>
    </row>
    <row r="95" spans="1:6" ht="24.95" customHeight="1">
      <c r="A95" s="816"/>
      <c r="B95" s="35">
        <v>76</v>
      </c>
      <c r="C95" s="36" t="s">
        <v>835</v>
      </c>
      <c r="D95" s="221">
        <v>1</v>
      </c>
      <c r="E95" s="225"/>
      <c r="F95" s="820"/>
    </row>
    <row r="96" spans="1:6" ht="44.25" customHeight="1">
      <c r="A96" s="816"/>
      <c r="B96" s="35">
        <v>77</v>
      </c>
      <c r="C96" s="36" t="s">
        <v>1434</v>
      </c>
      <c r="D96" s="221">
        <v>1</v>
      </c>
      <c r="E96" s="225"/>
      <c r="F96" s="820"/>
    </row>
    <row r="97" spans="1:6" ht="24.95" customHeight="1">
      <c r="A97" s="813"/>
      <c r="B97" s="35">
        <v>78</v>
      </c>
      <c r="C97" s="36" t="s">
        <v>836</v>
      </c>
      <c r="D97" s="221">
        <v>1</v>
      </c>
      <c r="E97" s="225"/>
      <c r="F97" s="821"/>
    </row>
    <row r="98" spans="1:6" ht="24.95" customHeight="1">
      <c r="A98" s="812">
        <v>18</v>
      </c>
      <c r="B98" s="817" t="s">
        <v>366</v>
      </c>
      <c r="C98" s="818"/>
      <c r="D98" s="34">
        <f>SUM(D99:D102)</f>
        <v>4</v>
      </c>
      <c r="E98" s="34">
        <f>SUM(E99:E102)</f>
        <v>0</v>
      </c>
      <c r="F98" s="819"/>
    </row>
    <row r="99" spans="1:6" ht="24.95" customHeight="1">
      <c r="A99" s="816"/>
      <c r="B99" s="35">
        <v>79</v>
      </c>
      <c r="C99" s="36" t="s">
        <v>837</v>
      </c>
      <c r="D99" s="221">
        <v>1</v>
      </c>
      <c r="E99" s="225"/>
      <c r="F99" s="820"/>
    </row>
    <row r="100" spans="1:6" ht="24.95" customHeight="1">
      <c r="A100" s="816"/>
      <c r="B100" s="35">
        <v>80</v>
      </c>
      <c r="C100" s="36" t="s">
        <v>838</v>
      </c>
      <c r="D100" s="221">
        <v>1</v>
      </c>
      <c r="E100" s="225"/>
      <c r="F100" s="820"/>
    </row>
    <row r="101" spans="1:6" ht="48" customHeight="1">
      <c r="A101" s="816"/>
      <c r="B101" s="35">
        <v>81</v>
      </c>
      <c r="C101" s="36" t="s">
        <v>839</v>
      </c>
      <c r="D101" s="221">
        <v>1</v>
      </c>
      <c r="E101" s="225"/>
      <c r="F101" s="820"/>
    </row>
    <row r="102" spans="1:6" ht="24.95" customHeight="1">
      <c r="A102" s="813"/>
      <c r="B102" s="35">
        <v>82</v>
      </c>
      <c r="C102" s="36" t="s">
        <v>1435</v>
      </c>
      <c r="D102" s="221">
        <v>1</v>
      </c>
      <c r="E102" s="225"/>
      <c r="F102" s="821"/>
    </row>
    <row r="103" spans="1:6" ht="24.95" customHeight="1">
      <c r="A103" s="812">
        <v>19</v>
      </c>
      <c r="B103" s="817" t="s">
        <v>24</v>
      </c>
      <c r="C103" s="818"/>
      <c r="D103" s="34">
        <f>SUM(D104:D106)</f>
        <v>3</v>
      </c>
      <c r="E103" s="34">
        <f>SUM(E104:E106)</f>
        <v>0</v>
      </c>
      <c r="F103" s="819"/>
    </row>
    <row r="104" spans="1:6" ht="24.95" customHeight="1">
      <c r="A104" s="816"/>
      <c r="B104" s="35">
        <v>83</v>
      </c>
      <c r="C104" s="36" t="s">
        <v>840</v>
      </c>
      <c r="D104" s="221">
        <v>1</v>
      </c>
      <c r="E104" s="225"/>
      <c r="F104" s="820"/>
    </row>
    <row r="105" spans="1:6" ht="25.5" customHeight="1">
      <c r="A105" s="816"/>
      <c r="B105" s="35">
        <v>84</v>
      </c>
      <c r="C105" s="36" t="s">
        <v>841</v>
      </c>
      <c r="D105" s="221">
        <v>1</v>
      </c>
      <c r="E105" s="225"/>
      <c r="F105" s="820"/>
    </row>
    <row r="106" spans="1:6" ht="24.95" customHeight="1">
      <c r="A106" s="813"/>
      <c r="B106" s="35">
        <v>85</v>
      </c>
      <c r="C106" s="36" t="s">
        <v>1436</v>
      </c>
      <c r="D106" s="221">
        <v>1</v>
      </c>
      <c r="E106" s="225"/>
      <c r="F106" s="821"/>
    </row>
    <row r="107" spans="1:6" ht="24.95" customHeight="1">
      <c r="A107" s="812">
        <v>20</v>
      </c>
      <c r="B107" s="817" t="s">
        <v>21</v>
      </c>
      <c r="C107" s="818"/>
      <c r="D107" s="34">
        <f>SUM(D108:D110)</f>
        <v>3</v>
      </c>
      <c r="E107" s="34">
        <f>SUM(E108:E110)</f>
        <v>0</v>
      </c>
      <c r="F107" s="819"/>
    </row>
    <row r="108" spans="1:6" ht="25.5" customHeight="1">
      <c r="A108" s="816"/>
      <c r="B108" s="35">
        <v>86</v>
      </c>
      <c r="C108" s="36" t="s">
        <v>826</v>
      </c>
      <c r="D108" s="221">
        <v>1</v>
      </c>
      <c r="E108" s="225"/>
      <c r="F108" s="820"/>
    </row>
    <row r="109" spans="1:6" ht="24.95" customHeight="1">
      <c r="A109" s="816"/>
      <c r="B109" s="35">
        <v>87</v>
      </c>
      <c r="C109" s="36" t="s">
        <v>827</v>
      </c>
      <c r="D109" s="221">
        <v>1</v>
      </c>
      <c r="E109" s="225"/>
      <c r="F109" s="820"/>
    </row>
    <row r="110" spans="1:6" ht="24.95" customHeight="1">
      <c r="A110" s="813"/>
      <c r="B110" s="35">
        <v>88</v>
      </c>
      <c r="C110" s="36" t="s">
        <v>828</v>
      </c>
      <c r="D110" s="221">
        <v>1</v>
      </c>
      <c r="E110" s="225"/>
      <c r="F110" s="821"/>
    </row>
    <row r="111" spans="1:6" ht="24.95" customHeight="1">
      <c r="A111" s="812">
        <v>21</v>
      </c>
      <c r="B111" s="817" t="s">
        <v>367</v>
      </c>
      <c r="C111" s="818"/>
      <c r="D111" s="34">
        <f>SUM(D112:D113)</f>
        <v>2</v>
      </c>
      <c r="E111" s="34">
        <f>SUM(E112:E113)</f>
        <v>0</v>
      </c>
      <c r="F111" s="819"/>
    </row>
    <row r="112" spans="1:6" ht="24.95" customHeight="1">
      <c r="A112" s="816"/>
      <c r="B112" s="35">
        <v>89</v>
      </c>
      <c r="C112" s="36" t="s">
        <v>842</v>
      </c>
      <c r="D112" s="221">
        <v>1</v>
      </c>
      <c r="E112" s="225"/>
      <c r="F112" s="820"/>
    </row>
    <row r="113" spans="1:6" ht="24.95" customHeight="1">
      <c r="A113" s="813"/>
      <c r="B113" s="35">
        <v>90</v>
      </c>
      <c r="C113" s="36" t="s">
        <v>843</v>
      </c>
      <c r="D113" s="221">
        <v>1</v>
      </c>
      <c r="E113" s="225"/>
      <c r="F113" s="821"/>
    </row>
    <row r="114" spans="1:6" ht="24.95" customHeight="1">
      <c r="A114" s="812">
        <v>22</v>
      </c>
      <c r="B114" s="817" t="s">
        <v>25</v>
      </c>
      <c r="C114" s="818"/>
      <c r="D114" s="34">
        <f>SUM(D115:D121)</f>
        <v>7</v>
      </c>
      <c r="E114" s="34">
        <f>SUM(E115:E121)</f>
        <v>0</v>
      </c>
      <c r="F114" s="819"/>
    </row>
    <row r="115" spans="1:6" ht="24.95" customHeight="1">
      <c r="A115" s="816"/>
      <c r="B115" s="35">
        <v>91</v>
      </c>
      <c r="C115" s="36" t="s">
        <v>844</v>
      </c>
      <c r="D115" s="221">
        <v>1</v>
      </c>
      <c r="E115" s="225"/>
      <c r="F115" s="820"/>
    </row>
    <row r="116" spans="1:6" ht="25.5" customHeight="1">
      <c r="A116" s="816"/>
      <c r="B116" s="35">
        <v>92</v>
      </c>
      <c r="C116" s="36" t="s">
        <v>845</v>
      </c>
      <c r="D116" s="221">
        <v>1</v>
      </c>
      <c r="E116" s="225"/>
      <c r="F116" s="820"/>
    </row>
    <row r="117" spans="1:6" ht="24.95" customHeight="1">
      <c r="A117" s="816"/>
      <c r="B117" s="35">
        <v>93</v>
      </c>
      <c r="C117" s="36" t="s">
        <v>846</v>
      </c>
      <c r="D117" s="221">
        <v>1</v>
      </c>
      <c r="E117" s="225"/>
      <c r="F117" s="820"/>
    </row>
    <row r="118" spans="1:6" ht="24.95" customHeight="1">
      <c r="A118" s="816"/>
      <c r="B118" s="35">
        <v>94</v>
      </c>
      <c r="C118" s="36" t="s">
        <v>847</v>
      </c>
      <c r="D118" s="221">
        <v>1</v>
      </c>
      <c r="E118" s="225"/>
      <c r="F118" s="820"/>
    </row>
    <row r="119" spans="1:6" ht="24.95" customHeight="1">
      <c r="A119" s="816"/>
      <c r="B119" s="35">
        <v>95</v>
      </c>
      <c r="C119" s="36" t="s">
        <v>848</v>
      </c>
      <c r="D119" s="221">
        <v>1</v>
      </c>
      <c r="E119" s="225"/>
      <c r="F119" s="820"/>
    </row>
    <row r="120" spans="1:6" ht="24.95" customHeight="1">
      <c r="A120" s="816"/>
      <c r="B120" s="35">
        <v>96</v>
      </c>
      <c r="C120" s="36" t="s">
        <v>849</v>
      </c>
      <c r="D120" s="221">
        <v>1</v>
      </c>
      <c r="E120" s="225"/>
      <c r="F120" s="820"/>
    </row>
    <row r="121" spans="1:6" ht="48" customHeight="1">
      <c r="A121" s="813"/>
      <c r="B121" s="35">
        <v>97</v>
      </c>
      <c r="C121" s="36" t="s">
        <v>850</v>
      </c>
      <c r="D121" s="221">
        <v>1</v>
      </c>
      <c r="E121" s="225"/>
      <c r="F121" s="821"/>
    </row>
    <row r="122" spans="1:6" ht="24.95" customHeight="1">
      <c r="A122" s="812">
        <v>23</v>
      </c>
      <c r="B122" s="817" t="s">
        <v>26</v>
      </c>
      <c r="C122" s="818"/>
      <c r="D122" s="34">
        <f>SUM(D123:D126)</f>
        <v>4</v>
      </c>
      <c r="E122" s="34">
        <f>SUM(E123:E126)</f>
        <v>0</v>
      </c>
      <c r="F122" s="819"/>
    </row>
    <row r="123" spans="1:6" ht="24.95" customHeight="1">
      <c r="A123" s="816"/>
      <c r="B123" s="35">
        <v>98</v>
      </c>
      <c r="C123" s="37" t="s">
        <v>851</v>
      </c>
      <c r="D123" s="221">
        <v>1</v>
      </c>
      <c r="E123" s="225"/>
      <c r="F123" s="820"/>
    </row>
    <row r="124" spans="1:6" ht="24.95" customHeight="1">
      <c r="A124" s="816"/>
      <c r="B124" s="35">
        <v>99</v>
      </c>
      <c r="C124" s="37" t="s">
        <v>852</v>
      </c>
      <c r="D124" s="221">
        <v>1</v>
      </c>
      <c r="E124" s="225"/>
      <c r="F124" s="820"/>
    </row>
    <row r="125" spans="1:6" ht="24.95" customHeight="1">
      <c r="A125" s="816"/>
      <c r="B125" s="35">
        <v>100</v>
      </c>
      <c r="C125" s="37" t="s">
        <v>853</v>
      </c>
      <c r="D125" s="221">
        <v>1</v>
      </c>
      <c r="E125" s="225"/>
      <c r="F125" s="820"/>
    </row>
    <row r="126" spans="1:6" ht="46.5" customHeight="1">
      <c r="A126" s="813"/>
      <c r="B126" s="35">
        <v>101</v>
      </c>
      <c r="C126" s="37" t="s">
        <v>854</v>
      </c>
      <c r="D126" s="221">
        <v>1</v>
      </c>
      <c r="E126" s="225"/>
      <c r="F126" s="821"/>
    </row>
    <row r="127" spans="1:6" ht="24.95" customHeight="1">
      <c r="A127" s="812">
        <v>24</v>
      </c>
      <c r="B127" s="817" t="s">
        <v>27</v>
      </c>
      <c r="C127" s="818"/>
      <c r="D127" s="34">
        <f>SUM(D128:D131)</f>
        <v>4</v>
      </c>
      <c r="E127" s="34">
        <f>SUM(E128:E131)</f>
        <v>0</v>
      </c>
      <c r="F127" s="819"/>
    </row>
    <row r="128" spans="1:6" ht="24.95" customHeight="1">
      <c r="A128" s="816"/>
      <c r="B128" s="35">
        <v>102</v>
      </c>
      <c r="C128" s="36" t="s">
        <v>855</v>
      </c>
      <c r="D128" s="221">
        <v>1</v>
      </c>
      <c r="E128" s="225"/>
      <c r="F128" s="820"/>
    </row>
    <row r="129" spans="1:6" ht="45.75" customHeight="1">
      <c r="A129" s="816"/>
      <c r="B129" s="35">
        <v>103</v>
      </c>
      <c r="C129" s="36" t="s">
        <v>856</v>
      </c>
      <c r="D129" s="221">
        <v>1</v>
      </c>
      <c r="E129" s="225"/>
      <c r="F129" s="820"/>
    </row>
    <row r="130" spans="1:6" ht="24.95" customHeight="1">
      <c r="A130" s="816"/>
      <c r="B130" s="35">
        <v>104</v>
      </c>
      <c r="C130" s="36" t="s">
        <v>857</v>
      </c>
      <c r="D130" s="221">
        <v>1</v>
      </c>
      <c r="E130" s="225"/>
      <c r="F130" s="820"/>
    </row>
    <row r="131" spans="1:6" ht="24.95" customHeight="1">
      <c r="A131" s="813"/>
      <c r="B131" s="35">
        <v>105</v>
      </c>
      <c r="C131" s="36" t="s">
        <v>858</v>
      </c>
      <c r="D131" s="221">
        <v>1</v>
      </c>
      <c r="E131" s="225"/>
      <c r="F131" s="821"/>
    </row>
    <row r="132" spans="1:6" ht="24.95" customHeight="1">
      <c r="A132" s="812">
        <v>25</v>
      </c>
      <c r="B132" s="817" t="s">
        <v>368</v>
      </c>
      <c r="C132" s="818"/>
      <c r="D132" s="34">
        <f>SUM(D133:D134)</f>
        <v>2</v>
      </c>
      <c r="E132" s="34">
        <f>SUM(E133:E134)</f>
        <v>0</v>
      </c>
      <c r="F132" s="819"/>
    </row>
    <row r="133" spans="1:6" ht="24.95" customHeight="1">
      <c r="A133" s="816"/>
      <c r="B133" s="35">
        <v>106</v>
      </c>
      <c r="C133" s="36" t="s">
        <v>859</v>
      </c>
      <c r="D133" s="221">
        <v>1</v>
      </c>
      <c r="E133" s="225"/>
      <c r="F133" s="820"/>
    </row>
    <row r="134" spans="1:6" ht="25.5" customHeight="1">
      <c r="A134" s="813"/>
      <c r="B134" s="35">
        <v>107</v>
      </c>
      <c r="C134" s="36" t="s">
        <v>860</v>
      </c>
      <c r="D134" s="221">
        <v>1</v>
      </c>
      <c r="E134" s="225"/>
      <c r="F134" s="821"/>
    </row>
    <row r="135" spans="1:6" ht="24.95" customHeight="1">
      <c r="A135" s="812">
        <v>26</v>
      </c>
      <c r="B135" s="817" t="s">
        <v>28</v>
      </c>
      <c r="C135" s="818"/>
      <c r="D135" s="34">
        <f>SUM(D136:D139)</f>
        <v>5</v>
      </c>
      <c r="E135" s="34">
        <f>SUM(E136:E139)</f>
        <v>0</v>
      </c>
      <c r="F135" s="819"/>
    </row>
    <row r="136" spans="1:6" ht="24.95" customHeight="1">
      <c r="A136" s="816"/>
      <c r="B136" s="35">
        <v>108</v>
      </c>
      <c r="C136" s="36" t="s">
        <v>861</v>
      </c>
      <c r="D136" s="221">
        <v>1.5</v>
      </c>
      <c r="E136" s="225"/>
      <c r="F136" s="820"/>
    </row>
    <row r="137" spans="1:6" ht="24.95" customHeight="1">
      <c r="A137" s="816"/>
      <c r="B137" s="35">
        <v>109</v>
      </c>
      <c r="C137" s="36" t="s">
        <v>862</v>
      </c>
      <c r="D137" s="221">
        <v>1</v>
      </c>
      <c r="E137" s="225"/>
      <c r="F137" s="820"/>
    </row>
    <row r="138" spans="1:6" ht="27" customHeight="1">
      <c r="A138" s="816"/>
      <c r="B138" s="35">
        <v>110</v>
      </c>
      <c r="C138" s="36" t="s">
        <v>863</v>
      </c>
      <c r="D138" s="221">
        <v>1.5</v>
      </c>
      <c r="E138" s="225"/>
      <c r="F138" s="820"/>
    </row>
    <row r="139" spans="1:6" ht="42.75" customHeight="1">
      <c r="A139" s="813"/>
      <c r="B139" s="35">
        <v>111</v>
      </c>
      <c r="C139" s="36" t="s">
        <v>864</v>
      </c>
      <c r="D139" s="221">
        <v>1</v>
      </c>
      <c r="E139" s="225"/>
      <c r="F139" s="821"/>
    </row>
    <row r="140" spans="1:6" ht="24.95" customHeight="1">
      <c r="A140" s="812">
        <v>27</v>
      </c>
      <c r="B140" s="817" t="s">
        <v>29</v>
      </c>
      <c r="C140" s="818"/>
      <c r="D140" s="34">
        <f>SUM(D141:D143)</f>
        <v>3</v>
      </c>
      <c r="E140" s="34">
        <f>SUM(E141:E143)</f>
        <v>0</v>
      </c>
      <c r="F140" s="819"/>
    </row>
    <row r="141" spans="1:6" ht="47.25" customHeight="1">
      <c r="A141" s="816"/>
      <c r="B141" s="35">
        <v>112</v>
      </c>
      <c r="C141" s="36" t="s">
        <v>865</v>
      </c>
      <c r="D141" s="221">
        <v>1</v>
      </c>
      <c r="E141" s="225"/>
      <c r="F141" s="820"/>
    </row>
    <row r="142" spans="1:6" ht="25.5" customHeight="1">
      <c r="A142" s="816"/>
      <c r="B142" s="35">
        <v>113</v>
      </c>
      <c r="C142" s="36" t="s">
        <v>866</v>
      </c>
      <c r="D142" s="221">
        <v>1</v>
      </c>
      <c r="E142" s="225"/>
      <c r="F142" s="820"/>
    </row>
    <row r="143" spans="1:6" ht="24.95" customHeight="1">
      <c r="A143" s="813"/>
      <c r="B143" s="35">
        <v>114</v>
      </c>
      <c r="C143" s="36" t="s">
        <v>1437</v>
      </c>
      <c r="D143" s="221">
        <v>1</v>
      </c>
      <c r="E143" s="225"/>
      <c r="F143" s="821"/>
    </row>
    <row r="144" spans="1:6" ht="24.95" customHeight="1">
      <c r="A144" s="812">
        <v>28</v>
      </c>
      <c r="B144" s="817" t="s">
        <v>42</v>
      </c>
      <c r="C144" s="818"/>
      <c r="D144" s="34">
        <f>SUM(D145:D147)</f>
        <v>3</v>
      </c>
      <c r="E144" s="34">
        <f>SUM(E145:E147)</f>
        <v>0</v>
      </c>
      <c r="F144" s="819"/>
    </row>
    <row r="145" spans="1:6" ht="24.95" customHeight="1">
      <c r="A145" s="816"/>
      <c r="B145" s="35">
        <v>115</v>
      </c>
      <c r="C145" s="36" t="s">
        <v>901</v>
      </c>
      <c r="D145" s="221">
        <v>1</v>
      </c>
      <c r="E145" s="225"/>
      <c r="F145" s="820"/>
    </row>
    <row r="146" spans="1:6" ht="25.5" customHeight="1">
      <c r="A146" s="816"/>
      <c r="B146" s="35">
        <v>116</v>
      </c>
      <c r="C146" s="36" t="s">
        <v>1438</v>
      </c>
      <c r="D146" s="221">
        <v>1</v>
      </c>
      <c r="E146" s="225"/>
      <c r="F146" s="820"/>
    </row>
    <row r="147" spans="1:6" ht="24.95" customHeight="1">
      <c r="A147" s="813"/>
      <c r="B147" s="35">
        <v>117</v>
      </c>
      <c r="C147" s="36" t="s">
        <v>867</v>
      </c>
      <c r="D147" s="221">
        <v>1</v>
      </c>
      <c r="E147" s="225"/>
      <c r="F147" s="821"/>
    </row>
    <row r="148" spans="1:6" ht="24.95" customHeight="1">
      <c r="A148" s="812">
        <v>29</v>
      </c>
      <c r="B148" s="817" t="s">
        <v>30</v>
      </c>
      <c r="C148" s="818"/>
      <c r="D148" s="34">
        <v>3</v>
      </c>
      <c r="E148" s="34">
        <f>SUM(E149:E150)</f>
        <v>0</v>
      </c>
      <c r="F148" s="819"/>
    </row>
    <row r="149" spans="1:6" ht="25.5" customHeight="1">
      <c r="A149" s="816"/>
      <c r="B149" s="35">
        <v>118</v>
      </c>
      <c r="C149" s="36" t="s">
        <v>868</v>
      </c>
      <c r="D149" s="221">
        <v>1.5</v>
      </c>
      <c r="E149" s="225"/>
      <c r="F149" s="820"/>
    </row>
    <row r="150" spans="1:6" ht="24.95" customHeight="1">
      <c r="A150" s="813"/>
      <c r="B150" s="35">
        <v>119</v>
      </c>
      <c r="C150" s="36" t="s">
        <v>1439</v>
      </c>
      <c r="D150" s="221">
        <v>1.5</v>
      </c>
      <c r="E150" s="225"/>
      <c r="F150" s="821"/>
    </row>
    <row r="151" spans="1:6" ht="24.95" customHeight="1">
      <c r="A151" s="812">
        <v>30</v>
      </c>
      <c r="B151" s="817" t="s">
        <v>31</v>
      </c>
      <c r="C151" s="818"/>
      <c r="D151" s="34">
        <f>SUM(D152:D156)</f>
        <v>5</v>
      </c>
      <c r="E151" s="34">
        <f>SUM(E152:E156)</f>
        <v>0</v>
      </c>
      <c r="F151" s="819"/>
    </row>
    <row r="152" spans="1:6" ht="24.95" customHeight="1">
      <c r="A152" s="816"/>
      <c r="B152" s="35">
        <v>120</v>
      </c>
      <c r="C152" s="36" t="s">
        <v>869</v>
      </c>
      <c r="D152" s="221">
        <v>1</v>
      </c>
      <c r="E152" s="225"/>
      <c r="F152" s="820"/>
    </row>
    <row r="153" spans="1:6" ht="25.5" customHeight="1">
      <c r="A153" s="816"/>
      <c r="B153" s="35">
        <v>121</v>
      </c>
      <c r="C153" s="36" t="s">
        <v>870</v>
      </c>
      <c r="D153" s="221">
        <v>1</v>
      </c>
      <c r="E153" s="225"/>
      <c r="F153" s="820"/>
    </row>
    <row r="154" spans="1:6" ht="24.95" customHeight="1">
      <c r="A154" s="816"/>
      <c r="B154" s="35">
        <v>122</v>
      </c>
      <c r="C154" s="36" t="s">
        <v>871</v>
      </c>
      <c r="D154" s="221">
        <v>1</v>
      </c>
      <c r="E154" s="225"/>
      <c r="F154" s="820"/>
    </row>
    <row r="155" spans="1:6" ht="24.95" customHeight="1">
      <c r="A155" s="816"/>
      <c r="B155" s="35">
        <v>123</v>
      </c>
      <c r="C155" s="36" t="s">
        <v>1440</v>
      </c>
      <c r="D155" s="221">
        <v>1</v>
      </c>
      <c r="E155" s="225"/>
      <c r="F155" s="820"/>
    </row>
    <row r="156" spans="1:6" ht="24.95" customHeight="1">
      <c r="A156" s="813"/>
      <c r="B156" s="35">
        <v>124</v>
      </c>
      <c r="C156" s="36" t="s">
        <v>1441</v>
      </c>
      <c r="D156" s="221">
        <v>1</v>
      </c>
      <c r="E156" s="225"/>
      <c r="F156" s="821"/>
    </row>
    <row r="157" spans="1:6" ht="24.95" customHeight="1">
      <c r="A157" s="812">
        <v>31</v>
      </c>
      <c r="B157" s="817" t="s">
        <v>32</v>
      </c>
      <c r="C157" s="818"/>
      <c r="D157" s="34">
        <f>SUM(D158:D160)</f>
        <v>3</v>
      </c>
      <c r="E157" s="34">
        <f>SUM(E158:E160)</f>
        <v>0</v>
      </c>
      <c r="F157" s="819"/>
    </row>
    <row r="158" spans="1:6" ht="25.5" customHeight="1">
      <c r="A158" s="816"/>
      <c r="B158" s="35">
        <v>125</v>
      </c>
      <c r="C158" s="36" t="s">
        <v>1442</v>
      </c>
      <c r="D158" s="221">
        <v>1</v>
      </c>
      <c r="E158" s="225"/>
      <c r="F158" s="820"/>
    </row>
    <row r="159" spans="1:6" ht="24.95" customHeight="1">
      <c r="A159" s="816"/>
      <c r="B159" s="35">
        <v>126</v>
      </c>
      <c r="C159" s="36" t="s">
        <v>872</v>
      </c>
      <c r="D159" s="221">
        <v>1</v>
      </c>
      <c r="E159" s="225"/>
      <c r="F159" s="820"/>
    </row>
    <row r="160" spans="1:6" ht="24.95" customHeight="1">
      <c r="A160" s="813"/>
      <c r="B160" s="35">
        <v>127</v>
      </c>
      <c r="C160" s="36" t="s">
        <v>873</v>
      </c>
      <c r="D160" s="221">
        <v>1</v>
      </c>
      <c r="E160" s="225"/>
      <c r="F160" s="821"/>
    </row>
    <row r="161" spans="1:6" ht="24.95" customHeight="1">
      <c r="A161" s="812">
        <v>32</v>
      </c>
      <c r="B161" s="817" t="s">
        <v>33</v>
      </c>
      <c r="C161" s="818"/>
      <c r="D161" s="34">
        <f>SUM(D162:D164)</f>
        <v>3</v>
      </c>
      <c r="E161" s="34">
        <f>SUM(E162:E164)</f>
        <v>0</v>
      </c>
      <c r="F161" s="819"/>
    </row>
    <row r="162" spans="1:6" ht="25.5" customHeight="1">
      <c r="A162" s="816"/>
      <c r="B162" s="35">
        <v>128</v>
      </c>
      <c r="C162" s="36" t="s">
        <v>874</v>
      </c>
      <c r="D162" s="221">
        <v>1</v>
      </c>
      <c r="E162" s="225"/>
      <c r="F162" s="820"/>
    </row>
    <row r="163" spans="1:6" ht="24.95" customHeight="1">
      <c r="A163" s="816"/>
      <c r="B163" s="35">
        <v>129</v>
      </c>
      <c r="C163" s="36" t="s">
        <v>875</v>
      </c>
      <c r="D163" s="221">
        <v>1</v>
      </c>
      <c r="E163" s="225"/>
      <c r="F163" s="820"/>
    </row>
    <row r="164" spans="1:6" ht="24.95" customHeight="1">
      <c r="A164" s="813"/>
      <c r="B164" s="35">
        <v>130</v>
      </c>
      <c r="C164" s="36" t="s">
        <v>876</v>
      </c>
      <c r="D164" s="221">
        <v>1</v>
      </c>
      <c r="E164" s="225"/>
      <c r="F164" s="821"/>
    </row>
    <row r="165" spans="1:6" ht="24.95" customHeight="1">
      <c r="A165" s="812">
        <v>33</v>
      </c>
      <c r="B165" s="817" t="s">
        <v>34</v>
      </c>
      <c r="C165" s="818"/>
      <c r="D165" s="34">
        <f>SUM(D166:D170)</f>
        <v>5</v>
      </c>
      <c r="E165" s="34">
        <f>SUM(E166:E170)</f>
        <v>0</v>
      </c>
      <c r="F165" s="819"/>
    </row>
    <row r="166" spans="1:6" ht="25.5" customHeight="1">
      <c r="A166" s="816"/>
      <c r="B166" s="35">
        <v>131</v>
      </c>
      <c r="C166" s="36" t="s">
        <v>877</v>
      </c>
      <c r="D166" s="221">
        <v>1</v>
      </c>
      <c r="E166" s="225"/>
      <c r="F166" s="820"/>
    </row>
    <row r="167" spans="1:6" ht="24.95" customHeight="1">
      <c r="A167" s="816"/>
      <c r="B167" s="35">
        <v>132</v>
      </c>
      <c r="C167" s="36" t="s">
        <v>878</v>
      </c>
      <c r="D167" s="221">
        <v>1</v>
      </c>
      <c r="E167" s="225"/>
      <c r="F167" s="820"/>
    </row>
    <row r="168" spans="1:6" ht="24.95" customHeight="1">
      <c r="A168" s="816"/>
      <c r="B168" s="35">
        <v>133</v>
      </c>
      <c r="C168" s="36" t="s">
        <v>1443</v>
      </c>
      <c r="D168" s="221">
        <v>1</v>
      </c>
      <c r="E168" s="225"/>
      <c r="F168" s="820"/>
    </row>
    <row r="169" spans="1:6" ht="24.95" customHeight="1">
      <c r="A169" s="816"/>
      <c r="B169" s="35">
        <v>134</v>
      </c>
      <c r="C169" s="36" t="s">
        <v>879</v>
      </c>
      <c r="D169" s="221">
        <v>1</v>
      </c>
      <c r="E169" s="225"/>
      <c r="F169" s="820"/>
    </row>
    <row r="170" spans="1:6" ht="24.95" customHeight="1">
      <c r="A170" s="813"/>
      <c r="B170" s="35">
        <v>135</v>
      </c>
      <c r="C170" s="36" t="s">
        <v>880</v>
      </c>
      <c r="D170" s="221">
        <v>1</v>
      </c>
      <c r="E170" s="225"/>
      <c r="F170" s="821"/>
    </row>
    <row r="171" spans="1:6" ht="24.95" customHeight="1">
      <c r="A171" s="812">
        <v>34</v>
      </c>
      <c r="B171" s="817" t="s">
        <v>35</v>
      </c>
      <c r="C171" s="818"/>
      <c r="D171" s="34">
        <f>SUM(D172:D174)</f>
        <v>3</v>
      </c>
      <c r="E171" s="34">
        <f>SUM(E172:E174)</f>
        <v>0</v>
      </c>
      <c r="F171" s="819"/>
    </row>
    <row r="172" spans="1:6" ht="25.5" customHeight="1">
      <c r="A172" s="816"/>
      <c r="B172" s="35">
        <v>136</v>
      </c>
      <c r="C172" s="36" t="s">
        <v>881</v>
      </c>
      <c r="D172" s="221">
        <v>1</v>
      </c>
      <c r="E172" s="225"/>
      <c r="F172" s="820"/>
    </row>
    <row r="173" spans="1:6" ht="24.95" customHeight="1">
      <c r="A173" s="816"/>
      <c r="B173" s="35">
        <v>137</v>
      </c>
      <c r="C173" s="36" t="s">
        <v>882</v>
      </c>
      <c r="D173" s="221">
        <v>1</v>
      </c>
      <c r="E173" s="225"/>
      <c r="F173" s="820"/>
    </row>
    <row r="174" spans="1:6" ht="24.95" customHeight="1">
      <c r="A174" s="813"/>
      <c r="B174" s="35">
        <v>138</v>
      </c>
      <c r="C174" s="36" t="s">
        <v>883</v>
      </c>
      <c r="D174" s="221">
        <v>1</v>
      </c>
      <c r="E174" s="225"/>
      <c r="F174" s="821"/>
    </row>
    <row r="175" spans="1:6" ht="24.95" customHeight="1">
      <c r="A175" s="812">
        <v>35</v>
      </c>
      <c r="B175" s="817" t="s">
        <v>36</v>
      </c>
      <c r="C175" s="818"/>
      <c r="D175" s="34">
        <f>SUM(D176:D177)</f>
        <v>2</v>
      </c>
      <c r="E175" s="34">
        <f>SUM(E176:E177)</f>
        <v>0</v>
      </c>
      <c r="F175" s="819"/>
    </row>
    <row r="176" spans="1:6" ht="25.5" customHeight="1">
      <c r="A176" s="816"/>
      <c r="B176" s="35">
        <v>139</v>
      </c>
      <c r="C176" s="36" t="s">
        <v>884</v>
      </c>
      <c r="D176" s="221">
        <v>1</v>
      </c>
      <c r="E176" s="225"/>
      <c r="F176" s="820"/>
    </row>
    <row r="177" spans="1:6" ht="24.95" customHeight="1">
      <c r="A177" s="813"/>
      <c r="B177" s="35">
        <v>140</v>
      </c>
      <c r="C177" s="36" t="s">
        <v>885</v>
      </c>
      <c r="D177" s="221">
        <v>1</v>
      </c>
      <c r="E177" s="225"/>
      <c r="F177" s="821"/>
    </row>
    <row r="178" spans="1:6" ht="24.95" customHeight="1">
      <c r="A178" s="812">
        <v>36</v>
      </c>
      <c r="B178" s="817" t="s">
        <v>37</v>
      </c>
      <c r="C178" s="818"/>
      <c r="D178" s="34">
        <f>SUM(D179:D183)</f>
        <v>5</v>
      </c>
      <c r="E178" s="34">
        <f>SUM(E179:E183)</f>
        <v>0</v>
      </c>
      <c r="F178" s="819"/>
    </row>
    <row r="179" spans="1:6" ht="25.5" customHeight="1">
      <c r="A179" s="816"/>
      <c r="B179" s="35">
        <v>141</v>
      </c>
      <c r="C179" s="36" t="s">
        <v>886</v>
      </c>
      <c r="D179" s="221">
        <v>1</v>
      </c>
      <c r="E179" s="225"/>
      <c r="F179" s="820"/>
    </row>
    <row r="180" spans="1:6" ht="24.95" customHeight="1">
      <c r="A180" s="816"/>
      <c r="B180" s="35">
        <v>142</v>
      </c>
      <c r="C180" s="36" t="s">
        <v>887</v>
      </c>
      <c r="D180" s="221">
        <v>1</v>
      </c>
      <c r="E180" s="225"/>
      <c r="F180" s="820"/>
    </row>
    <row r="181" spans="1:6" ht="24.95" customHeight="1">
      <c r="A181" s="816"/>
      <c r="B181" s="35">
        <v>143</v>
      </c>
      <c r="C181" s="36" t="s">
        <v>888</v>
      </c>
      <c r="D181" s="221">
        <v>1</v>
      </c>
      <c r="E181" s="225"/>
      <c r="F181" s="820"/>
    </row>
    <row r="182" spans="1:6" ht="24.95" customHeight="1">
      <c r="A182" s="816"/>
      <c r="B182" s="35">
        <v>144</v>
      </c>
      <c r="C182" s="36" t="s">
        <v>889</v>
      </c>
      <c r="D182" s="221">
        <v>1</v>
      </c>
      <c r="E182" s="225"/>
      <c r="F182" s="820"/>
    </row>
    <row r="183" spans="1:6" ht="24.95" customHeight="1">
      <c r="A183" s="813"/>
      <c r="B183" s="35">
        <v>145</v>
      </c>
      <c r="C183" s="36" t="s">
        <v>890</v>
      </c>
      <c r="D183" s="221">
        <v>1</v>
      </c>
      <c r="E183" s="225"/>
      <c r="F183" s="821"/>
    </row>
    <row r="184" spans="1:6" ht="24.95" customHeight="1">
      <c r="A184" s="812">
        <v>37</v>
      </c>
      <c r="B184" s="817" t="s">
        <v>1444</v>
      </c>
      <c r="C184" s="818"/>
      <c r="D184" s="34">
        <f>SUM(D185:D186)</f>
        <v>2</v>
      </c>
      <c r="E184" s="34">
        <f>SUM(E185:E186)</f>
        <v>0</v>
      </c>
      <c r="F184" s="819"/>
    </row>
    <row r="185" spans="1:6" ht="25.5" customHeight="1">
      <c r="A185" s="816"/>
      <c r="B185" s="35">
        <v>146</v>
      </c>
      <c r="C185" s="36" t="s">
        <v>891</v>
      </c>
      <c r="D185" s="221">
        <v>1</v>
      </c>
      <c r="E185" s="225"/>
      <c r="F185" s="820"/>
    </row>
    <row r="186" spans="1:6" ht="24.95" customHeight="1">
      <c r="A186" s="813"/>
      <c r="B186" s="35">
        <v>147</v>
      </c>
      <c r="C186" s="36" t="s">
        <v>1445</v>
      </c>
      <c r="D186" s="221">
        <v>1</v>
      </c>
      <c r="E186" s="225"/>
      <c r="F186" s="821"/>
    </row>
    <row r="187" spans="1:6" ht="24.95" customHeight="1">
      <c r="A187" s="812">
        <v>38</v>
      </c>
      <c r="B187" s="817" t="s">
        <v>38</v>
      </c>
      <c r="C187" s="818"/>
      <c r="D187" s="34">
        <f>SUM(D188:D190)</f>
        <v>3</v>
      </c>
      <c r="E187" s="34">
        <f>SUM(E188:E190)</f>
        <v>0</v>
      </c>
      <c r="F187" s="819"/>
    </row>
    <row r="188" spans="1:6" ht="25.5" customHeight="1">
      <c r="A188" s="816"/>
      <c r="B188" s="35">
        <v>148</v>
      </c>
      <c r="C188" s="36" t="s">
        <v>892</v>
      </c>
      <c r="D188" s="221">
        <v>1</v>
      </c>
      <c r="E188" s="225"/>
      <c r="F188" s="820"/>
    </row>
    <row r="189" spans="1:6" ht="24.95" customHeight="1">
      <c r="A189" s="816"/>
      <c r="B189" s="35">
        <v>149</v>
      </c>
      <c r="C189" s="36" t="s">
        <v>893</v>
      </c>
      <c r="D189" s="221">
        <v>1</v>
      </c>
      <c r="E189" s="225"/>
      <c r="F189" s="820"/>
    </row>
    <row r="190" spans="1:6" ht="24.95" customHeight="1">
      <c r="A190" s="813"/>
      <c r="B190" s="35">
        <v>150</v>
      </c>
      <c r="C190" s="36" t="s">
        <v>894</v>
      </c>
      <c r="D190" s="221">
        <v>1</v>
      </c>
      <c r="E190" s="225"/>
      <c r="F190" s="821"/>
    </row>
    <row r="191" spans="1:6" ht="24.95" customHeight="1">
      <c r="A191" s="812">
        <v>39</v>
      </c>
      <c r="B191" s="817" t="s">
        <v>369</v>
      </c>
      <c r="C191" s="818"/>
      <c r="D191" s="34">
        <f>SUM(D192:D195)</f>
        <v>4</v>
      </c>
      <c r="E191" s="34">
        <f>SUM(E192:E195)</f>
        <v>0</v>
      </c>
      <c r="F191" s="819"/>
    </row>
    <row r="192" spans="1:6" ht="25.5" customHeight="1">
      <c r="A192" s="816"/>
      <c r="B192" s="35">
        <v>151</v>
      </c>
      <c r="C192" s="36" t="s">
        <v>895</v>
      </c>
      <c r="D192" s="221">
        <v>1</v>
      </c>
      <c r="E192" s="225"/>
      <c r="F192" s="820"/>
    </row>
    <row r="193" spans="1:6" ht="24.95" customHeight="1">
      <c r="A193" s="816"/>
      <c r="B193" s="35">
        <v>152</v>
      </c>
      <c r="C193" s="36" t="s">
        <v>896</v>
      </c>
      <c r="D193" s="221">
        <v>1</v>
      </c>
      <c r="E193" s="225"/>
      <c r="F193" s="820"/>
    </row>
    <row r="194" spans="1:6" ht="24.95" customHeight="1">
      <c r="A194" s="816"/>
      <c r="B194" s="35">
        <v>152</v>
      </c>
      <c r="C194" s="36" t="s">
        <v>897</v>
      </c>
      <c r="D194" s="221">
        <v>1</v>
      </c>
      <c r="E194" s="225"/>
      <c r="F194" s="820"/>
    </row>
    <row r="195" spans="1:6" ht="24.95" customHeight="1">
      <c r="A195" s="813"/>
      <c r="B195" s="35">
        <v>153</v>
      </c>
      <c r="C195" s="36" t="s">
        <v>898</v>
      </c>
      <c r="D195" s="221">
        <v>1</v>
      </c>
      <c r="E195" s="225"/>
      <c r="F195" s="821"/>
    </row>
    <row r="196" spans="1:6" ht="24.95" customHeight="1">
      <c r="A196" s="812">
        <v>40</v>
      </c>
      <c r="B196" s="817" t="s">
        <v>965</v>
      </c>
      <c r="C196" s="818"/>
      <c r="D196" s="34">
        <f>D197</f>
        <v>2</v>
      </c>
      <c r="E196" s="34">
        <f>E197</f>
        <v>0</v>
      </c>
      <c r="F196" s="819"/>
    </row>
    <row r="197" spans="1:6" ht="25.5" customHeight="1">
      <c r="A197" s="813"/>
      <c r="B197" s="35">
        <v>154</v>
      </c>
      <c r="C197" s="36" t="s">
        <v>899</v>
      </c>
      <c r="D197" s="221">
        <v>2</v>
      </c>
      <c r="E197" s="225"/>
      <c r="F197" s="821"/>
    </row>
    <row r="198" spans="1:6" ht="24.95" customHeight="1">
      <c r="A198" s="812">
        <v>41</v>
      </c>
      <c r="B198" s="817" t="s">
        <v>39</v>
      </c>
      <c r="C198" s="818"/>
      <c r="D198" s="34">
        <f>SUM(D199:D202)</f>
        <v>4</v>
      </c>
      <c r="E198" s="34">
        <f>SUM(E199:E202)</f>
        <v>0</v>
      </c>
      <c r="F198" s="819"/>
    </row>
    <row r="199" spans="1:6" ht="24.95" customHeight="1">
      <c r="A199" s="816"/>
      <c r="B199" s="35">
        <v>155</v>
      </c>
      <c r="C199" s="36" t="s">
        <v>1446</v>
      </c>
      <c r="D199" s="221">
        <v>1</v>
      </c>
      <c r="E199" s="225"/>
      <c r="F199" s="820"/>
    </row>
    <row r="200" spans="1:6" ht="25.5" customHeight="1">
      <c r="A200" s="816"/>
      <c r="B200" s="35">
        <v>156</v>
      </c>
      <c r="C200" s="36" t="s">
        <v>900</v>
      </c>
      <c r="D200" s="221">
        <v>1</v>
      </c>
      <c r="E200" s="225"/>
      <c r="F200" s="820"/>
    </row>
    <row r="201" spans="1:6" ht="24.95" customHeight="1">
      <c r="A201" s="816"/>
      <c r="B201" s="35">
        <v>157</v>
      </c>
      <c r="C201" s="36" t="s">
        <v>1447</v>
      </c>
      <c r="D201" s="221">
        <v>1</v>
      </c>
      <c r="E201" s="225"/>
      <c r="F201" s="820"/>
    </row>
    <row r="202" spans="1:6" ht="24.95" customHeight="1">
      <c r="A202" s="813"/>
      <c r="B202" s="35">
        <v>158</v>
      </c>
      <c r="C202" s="36" t="s">
        <v>1448</v>
      </c>
      <c r="D202" s="221">
        <v>1</v>
      </c>
      <c r="E202" s="225"/>
      <c r="F202" s="821"/>
    </row>
    <row r="203" spans="1:6" ht="24.95" customHeight="1">
      <c r="A203" s="92">
        <v>42</v>
      </c>
      <c r="B203" s="38">
        <v>159</v>
      </c>
      <c r="C203" s="39" t="s">
        <v>1449</v>
      </c>
      <c r="D203" s="34">
        <v>5</v>
      </c>
      <c r="E203" s="34"/>
      <c r="F203" s="222"/>
    </row>
    <row r="204" spans="1:6" ht="24.95" customHeight="1">
      <c r="A204" s="92">
        <v>43</v>
      </c>
      <c r="B204" s="38">
        <v>160</v>
      </c>
      <c r="C204" s="39" t="s">
        <v>1450</v>
      </c>
      <c r="D204" s="34">
        <v>5</v>
      </c>
      <c r="E204" s="34"/>
      <c r="F204" s="222"/>
    </row>
    <row r="205" spans="1:6" ht="24.95" customHeight="1">
      <c r="A205" s="92">
        <v>44</v>
      </c>
      <c r="B205" s="38">
        <v>161</v>
      </c>
      <c r="C205" s="39" t="s">
        <v>1451</v>
      </c>
      <c r="D205" s="34">
        <v>3</v>
      </c>
      <c r="E205" s="34"/>
      <c r="F205" s="222"/>
    </row>
    <row r="206" spans="1:6" ht="24.95" customHeight="1">
      <c r="A206" s="812">
        <v>45</v>
      </c>
      <c r="B206" s="817" t="s">
        <v>40</v>
      </c>
      <c r="C206" s="818"/>
      <c r="D206" s="34">
        <f>SUM(D207:D212)</f>
        <v>6</v>
      </c>
      <c r="E206" s="34">
        <f>SUM(E207:E212)</f>
        <v>0</v>
      </c>
      <c r="F206" s="819"/>
    </row>
    <row r="207" spans="1:6" ht="50.25" customHeight="1">
      <c r="A207" s="816"/>
      <c r="B207" s="34">
        <v>164</v>
      </c>
      <c r="C207" s="37" t="s">
        <v>1452</v>
      </c>
      <c r="D207" s="224">
        <v>1</v>
      </c>
      <c r="E207" s="231"/>
      <c r="F207" s="820"/>
    </row>
    <row r="208" spans="1:6" ht="25.5" customHeight="1">
      <c r="A208" s="816"/>
      <c r="B208" s="34">
        <v>165</v>
      </c>
      <c r="C208" s="96" t="s">
        <v>1453</v>
      </c>
      <c r="D208" s="224">
        <v>1</v>
      </c>
      <c r="E208" s="231"/>
      <c r="F208" s="820"/>
    </row>
    <row r="209" spans="1:6" ht="24.95" customHeight="1">
      <c r="A209" s="816"/>
      <c r="B209" s="34">
        <v>166</v>
      </c>
      <c r="C209" s="96" t="s">
        <v>1454</v>
      </c>
      <c r="D209" s="224">
        <v>1</v>
      </c>
      <c r="E209" s="231"/>
      <c r="F209" s="820"/>
    </row>
    <row r="210" spans="1:6" ht="24.95" customHeight="1">
      <c r="A210" s="816"/>
      <c r="B210" s="34">
        <v>167</v>
      </c>
      <c r="C210" s="96" t="s">
        <v>1455</v>
      </c>
      <c r="D210" s="224">
        <v>1</v>
      </c>
      <c r="E210" s="231"/>
      <c r="F210" s="820"/>
    </row>
    <row r="211" spans="1:6" ht="24.95" customHeight="1">
      <c r="A211" s="816"/>
      <c r="B211" s="34">
        <v>168</v>
      </c>
      <c r="C211" s="96" t="s">
        <v>1456</v>
      </c>
      <c r="D211" s="224">
        <v>1</v>
      </c>
      <c r="E211" s="231"/>
      <c r="F211" s="820"/>
    </row>
    <row r="212" spans="1:6" ht="24.95" customHeight="1">
      <c r="A212" s="813"/>
      <c r="B212" s="35">
        <v>169</v>
      </c>
      <c r="C212" s="96" t="s">
        <v>1457</v>
      </c>
      <c r="D212" s="224">
        <v>1</v>
      </c>
      <c r="E212" s="225"/>
      <c r="F212" s="821"/>
    </row>
    <row r="213" spans="1:6" ht="24.95" customHeight="1">
      <c r="A213" s="812">
        <v>46</v>
      </c>
      <c r="B213" s="817" t="s">
        <v>43</v>
      </c>
      <c r="C213" s="818"/>
      <c r="D213" s="34">
        <f>SUM(D214)</f>
        <v>3</v>
      </c>
      <c r="E213" s="34">
        <f>SUM(E214)</f>
        <v>0</v>
      </c>
      <c r="F213" s="819"/>
    </row>
    <row r="214" spans="1:6" ht="25.5" customHeight="1">
      <c r="A214" s="813"/>
      <c r="B214" s="35">
        <v>170</v>
      </c>
      <c r="C214" s="36" t="s">
        <v>1458</v>
      </c>
      <c r="D214" s="221">
        <v>3</v>
      </c>
      <c r="E214" s="225"/>
      <c r="F214" s="821"/>
    </row>
    <row r="215" spans="1:6" ht="24.95" customHeight="1">
      <c r="A215" s="812">
        <v>47</v>
      </c>
      <c r="B215" s="817" t="s">
        <v>909</v>
      </c>
      <c r="C215" s="818"/>
      <c r="D215" s="34">
        <v>4</v>
      </c>
      <c r="E215" s="34">
        <f>E216</f>
        <v>0</v>
      </c>
      <c r="F215" s="819"/>
    </row>
    <row r="216" spans="1:6" ht="25.5" customHeight="1">
      <c r="A216" s="813"/>
      <c r="B216" s="35">
        <v>171</v>
      </c>
      <c r="C216" s="36" t="s">
        <v>1459</v>
      </c>
      <c r="D216" s="221">
        <v>4</v>
      </c>
      <c r="E216" s="225"/>
      <c r="F216" s="821"/>
    </row>
    <row r="217" spans="1:6" ht="24.95" customHeight="1">
      <c r="A217" s="812">
        <v>48</v>
      </c>
      <c r="B217" s="817" t="s">
        <v>370</v>
      </c>
      <c r="C217" s="818"/>
      <c r="D217" s="34">
        <f>SUM(D218:D220)</f>
        <v>3</v>
      </c>
      <c r="E217" s="34">
        <f>SUM(E218:E220)</f>
        <v>0</v>
      </c>
      <c r="F217" s="819"/>
    </row>
    <row r="218" spans="1:6" ht="24.95" customHeight="1">
      <c r="A218" s="816"/>
      <c r="B218" s="35">
        <v>172</v>
      </c>
      <c r="C218" s="36" t="s">
        <v>902</v>
      </c>
      <c r="D218" s="221">
        <v>1</v>
      </c>
      <c r="E218" s="225"/>
      <c r="F218" s="820"/>
    </row>
    <row r="219" spans="1:6" ht="25.5" customHeight="1">
      <c r="A219" s="816"/>
      <c r="B219" s="35">
        <v>173</v>
      </c>
      <c r="C219" s="36" t="s">
        <v>903</v>
      </c>
      <c r="D219" s="221">
        <v>1</v>
      </c>
      <c r="E219" s="225"/>
      <c r="F219" s="820"/>
    </row>
    <row r="220" spans="1:6" ht="24.95" customHeight="1">
      <c r="A220" s="813"/>
      <c r="B220" s="35">
        <v>174</v>
      </c>
      <c r="C220" s="36" t="s">
        <v>1460</v>
      </c>
      <c r="D220" s="221">
        <v>1</v>
      </c>
      <c r="E220" s="225"/>
      <c r="F220" s="821"/>
    </row>
    <row r="221" spans="1:6" ht="24.95" customHeight="1">
      <c r="A221" s="812">
        <v>49</v>
      </c>
      <c r="B221" s="817" t="s">
        <v>376</v>
      </c>
      <c r="C221" s="818"/>
      <c r="D221" s="34">
        <f>SUM(D222:D227)</f>
        <v>6</v>
      </c>
      <c r="E221" s="34">
        <f>SUM(E222:E227)</f>
        <v>0</v>
      </c>
      <c r="F221" s="819"/>
    </row>
    <row r="222" spans="1:6" ht="25.5" customHeight="1">
      <c r="A222" s="816"/>
      <c r="B222" s="35">
        <v>175</v>
      </c>
      <c r="C222" s="36" t="s">
        <v>902</v>
      </c>
      <c r="D222" s="221">
        <v>1</v>
      </c>
      <c r="E222" s="225"/>
      <c r="F222" s="820"/>
    </row>
    <row r="223" spans="1:6" ht="24.95" customHeight="1">
      <c r="A223" s="816"/>
      <c r="B223" s="35">
        <v>176</v>
      </c>
      <c r="C223" s="36" t="s">
        <v>904</v>
      </c>
      <c r="D223" s="221">
        <v>1</v>
      </c>
      <c r="E223" s="225"/>
      <c r="F223" s="820"/>
    </row>
    <row r="224" spans="1:6" ht="24.95" customHeight="1">
      <c r="A224" s="816"/>
      <c r="B224" s="35">
        <v>177</v>
      </c>
      <c r="C224" s="36" t="s">
        <v>905</v>
      </c>
      <c r="D224" s="221">
        <v>1</v>
      </c>
      <c r="E224" s="225"/>
      <c r="F224" s="820"/>
    </row>
    <row r="225" spans="1:6" ht="25.5" customHeight="1">
      <c r="A225" s="816"/>
      <c r="B225" s="35">
        <v>178</v>
      </c>
      <c r="C225" s="36" t="s">
        <v>906</v>
      </c>
      <c r="D225" s="221">
        <v>1</v>
      </c>
      <c r="E225" s="225"/>
      <c r="F225" s="820"/>
    </row>
    <row r="226" spans="1:6" ht="24.95" customHeight="1">
      <c r="A226" s="816"/>
      <c r="B226" s="35">
        <v>179</v>
      </c>
      <c r="C226" s="36" t="s">
        <v>907</v>
      </c>
      <c r="D226" s="221">
        <v>1</v>
      </c>
      <c r="E226" s="225"/>
      <c r="F226" s="820"/>
    </row>
    <row r="227" spans="1:6" ht="25.5" customHeight="1">
      <c r="A227" s="813"/>
      <c r="B227" s="35">
        <v>180</v>
      </c>
      <c r="C227" s="36" t="s">
        <v>908</v>
      </c>
      <c r="D227" s="221">
        <v>1</v>
      </c>
      <c r="E227" s="225"/>
      <c r="F227" s="821"/>
    </row>
    <row r="228" spans="1:6" ht="24.95" customHeight="1">
      <c r="A228" s="812">
        <v>50</v>
      </c>
      <c r="B228" s="825" t="s">
        <v>1461</v>
      </c>
      <c r="C228" s="826"/>
      <c r="D228" s="97">
        <f>SUM(D229:D230)</f>
        <v>2</v>
      </c>
      <c r="E228" s="97">
        <f>SUM(E229:E230)</f>
        <v>0</v>
      </c>
      <c r="F228" s="223"/>
    </row>
    <row r="229" spans="1:6" ht="25.5" customHeight="1">
      <c r="A229" s="816"/>
      <c r="B229" s="35">
        <v>181</v>
      </c>
      <c r="C229" s="36" t="s">
        <v>1462</v>
      </c>
      <c r="D229" s="221">
        <v>1</v>
      </c>
      <c r="E229" s="225"/>
      <c r="F229" s="223"/>
    </row>
    <row r="230" spans="1:6" ht="24.95" customHeight="1">
      <c r="A230" s="813"/>
      <c r="B230" s="35">
        <v>182</v>
      </c>
      <c r="C230" s="36" t="s">
        <v>1463</v>
      </c>
      <c r="D230" s="221">
        <v>1</v>
      </c>
      <c r="E230" s="225"/>
      <c r="F230" s="223"/>
    </row>
    <row r="231" spans="1:6" ht="24.95" customHeight="1">
      <c r="A231" s="815" t="s">
        <v>373</v>
      </c>
      <c r="B231" s="815"/>
      <c r="C231" s="232"/>
      <c r="D231" s="815" t="s">
        <v>371</v>
      </c>
      <c r="E231" s="815"/>
      <c r="F231" s="230"/>
    </row>
    <row r="232" spans="1:6" ht="24.95" customHeight="1">
      <c r="A232" s="827" t="s">
        <v>2052</v>
      </c>
      <c r="B232" s="828"/>
      <c r="C232" s="829"/>
      <c r="D232" s="815" t="s">
        <v>372</v>
      </c>
      <c r="E232" s="815"/>
      <c r="F232" s="230"/>
    </row>
    <row r="233" spans="1:6" ht="25.5" customHeight="1">
      <c r="A233" s="815" t="s">
        <v>375</v>
      </c>
      <c r="B233" s="815"/>
      <c r="C233" s="67" t="s">
        <v>2051</v>
      </c>
      <c r="D233" s="830" t="s">
        <v>374</v>
      </c>
      <c r="E233" s="831"/>
      <c r="F233" s="230"/>
    </row>
    <row r="234" spans="1:6" ht="24.95" customHeight="1">
      <c r="A234" s="765" t="s">
        <v>4</v>
      </c>
      <c r="B234" s="766"/>
      <c r="C234" s="94" t="s">
        <v>5</v>
      </c>
      <c r="D234" s="29">
        <f>SUM(D4,D10,D16,D21,D24,D30,D35,D42,D47,D52,D57,D62,D68,D73,D79,D85,D92,D98,D103,D107,D111,D114,D122,D127,D132,D135,D140,D144,D148,D151,D157,D161,D165,D171,D175,D178,D184,D187,D191,D196,D198,D203,D204,D205,D206,D213,D215,D217,D221,D228)</f>
        <v>200</v>
      </c>
      <c r="E234" s="769" t="s">
        <v>6</v>
      </c>
      <c r="F234" s="245">
        <f>D235/D234*100</f>
        <v>0</v>
      </c>
    </row>
    <row r="235" spans="1:6" ht="24.95" customHeight="1">
      <c r="A235" s="767"/>
      <c r="B235" s="768"/>
      <c r="C235" s="94" t="s">
        <v>7</v>
      </c>
      <c r="D235" s="33">
        <f>SUM(E4,E10,E16,E21,E24,E30,E35,E42,E47,E52,E57,E62,E68,E73,E79,E85,E92,E98,E103,E107,E111,E114,E122,E127,E132,E135,E140,E144,E148,E151,E157,E161,E165,E171,E175,E178,E184,E187,E191,E196,E198,E203,E204,E205,E206,E213,E215,E217,E221,E228)</f>
        <v>0</v>
      </c>
      <c r="E235" s="770"/>
      <c r="F235" s="107"/>
    </row>
    <row r="236" spans="1:6" ht="63.75" customHeight="1">
      <c r="A236" s="822" t="s">
        <v>9</v>
      </c>
      <c r="B236" s="823"/>
      <c r="C236" s="823"/>
      <c r="D236" s="823"/>
      <c r="E236" s="823"/>
      <c r="F236" s="824"/>
    </row>
    <row r="237" spans="1:6" ht="24.95" customHeight="1"/>
    <row r="238" spans="1:6" ht="24.95" customHeight="1"/>
    <row r="239" spans="1:6" ht="24.95" customHeight="1"/>
    <row r="240" spans="1:6" ht="24.95" customHeight="1"/>
    <row r="241" spans="1:6" ht="24.95" customHeight="1"/>
    <row r="242" spans="1:6" ht="24.95" customHeight="1"/>
    <row r="243" spans="1:6" s="25" customFormat="1" ht="24.95" customHeight="1">
      <c r="A243" s="27"/>
      <c r="B243" s="27"/>
      <c r="C243" s="27"/>
      <c r="D243" s="27"/>
      <c r="E243" s="27"/>
      <c r="F243" s="27"/>
    </row>
    <row r="244" spans="1:6" s="25" customFormat="1" ht="24.95" customHeight="1">
      <c r="A244" s="27"/>
      <c r="B244" s="27"/>
      <c r="C244" s="27"/>
      <c r="D244" s="27"/>
      <c r="E244" s="27"/>
      <c r="F244" s="27"/>
    </row>
    <row r="245" spans="1:6" ht="300" customHeight="1"/>
    <row r="246" spans="1:6"/>
    <row r="247" spans="1:6"/>
    <row r="248" spans="1:6"/>
    <row r="249" spans="1:6"/>
    <row r="250" spans="1:6"/>
    <row r="251" spans="1:6"/>
    <row r="252" spans="1:6"/>
    <row r="253" spans="1:6"/>
    <row r="254" spans="1:6"/>
    <row r="255" spans="1:6"/>
    <row r="256" spans="1:6"/>
    <row r="257"/>
    <row r="258"/>
    <row r="259"/>
    <row r="260"/>
    <row r="261"/>
    <row r="262"/>
    <row r="263"/>
    <row r="264"/>
    <row r="265"/>
    <row r="266"/>
    <row r="267"/>
    <row r="268"/>
    <row r="269"/>
    <row r="270"/>
    <row r="271"/>
    <row r="272"/>
    <row r="273"/>
    <row r="274"/>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sheetData>
  <sheetProtection formatRows="0" selectLockedCells="1"/>
  <mergeCells count="152">
    <mergeCell ref="A236:F236"/>
    <mergeCell ref="A228:A230"/>
    <mergeCell ref="B228:C228"/>
    <mergeCell ref="A231:B231"/>
    <mergeCell ref="D231:E231"/>
    <mergeCell ref="A232:C232"/>
    <mergeCell ref="D232:E232"/>
    <mergeCell ref="A233:B233"/>
    <mergeCell ref="D233:E233"/>
    <mergeCell ref="A234:B235"/>
    <mergeCell ref="E234:E235"/>
    <mergeCell ref="B213:C213"/>
    <mergeCell ref="F213:F214"/>
    <mergeCell ref="A215:A216"/>
    <mergeCell ref="B215:C215"/>
    <mergeCell ref="F215:F216"/>
    <mergeCell ref="A217:A220"/>
    <mergeCell ref="B217:C217"/>
    <mergeCell ref="F217:F220"/>
    <mergeCell ref="A221:A227"/>
    <mergeCell ref="B221:C221"/>
    <mergeCell ref="F221:F227"/>
    <mergeCell ref="B191:C191"/>
    <mergeCell ref="F191:F195"/>
    <mergeCell ref="A196:A197"/>
    <mergeCell ref="B196:C196"/>
    <mergeCell ref="F196:F197"/>
    <mergeCell ref="A198:A202"/>
    <mergeCell ref="B198:C198"/>
    <mergeCell ref="F198:F202"/>
    <mergeCell ref="A206:A212"/>
    <mergeCell ref="B206:C206"/>
    <mergeCell ref="F206:F212"/>
    <mergeCell ref="F161:F164"/>
    <mergeCell ref="F165:F170"/>
    <mergeCell ref="F171:F174"/>
    <mergeCell ref="F175:F177"/>
    <mergeCell ref="F178:F183"/>
    <mergeCell ref="F184:F186"/>
    <mergeCell ref="F187:F190"/>
    <mergeCell ref="F122:F126"/>
    <mergeCell ref="F127:F131"/>
    <mergeCell ref="F132:F134"/>
    <mergeCell ref="F135:F139"/>
    <mergeCell ref="F140:F143"/>
    <mergeCell ref="F144:F147"/>
    <mergeCell ref="F148:F150"/>
    <mergeCell ref="F151:F156"/>
    <mergeCell ref="F157:F160"/>
    <mergeCell ref="B35:C35"/>
    <mergeCell ref="B42:C42"/>
    <mergeCell ref="F79:F84"/>
    <mergeCell ref="F85:F91"/>
    <mergeCell ref="F92:F97"/>
    <mergeCell ref="F114:F121"/>
    <mergeCell ref="F52:F56"/>
    <mergeCell ref="F57:F61"/>
    <mergeCell ref="F62:F67"/>
    <mergeCell ref="F68:F72"/>
    <mergeCell ref="F73:F78"/>
    <mergeCell ref="B98:C98"/>
    <mergeCell ref="F98:F102"/>
    <mergeCell ref="B103:C103"/>
    <mergeCell ref="F103:F106"/>
    <mergeCell ref="B107:C107"/>
    <mergeCell ref="F107:F110"/>
    <mergeCell ref="B111:C111"/>
    <mergeCell ref="F111:F113"/>
    <mergeCell ref="A68:A72"/>
    <mergeCell ref="A62:A67"/>
    <mergeCell ref="A79:A84"/>
    <mergeCell ref="A85:A91"/>
    <mergeCell ref="A92:A97"/>
    <mergeCell ref="A98:A102"/>
    <mergeCell ref="A114:A121"/>
    <mergeCell ref="A122:A126"/>
    <mergeCell ref="F10:F15"/>
    <mergeCell ref="F16:F20"/>
    <mergeCell ref="F21:F23"/>
    <mergeCell ref="F24:F29"/>
    <mergeCell ref="F30:F34"/>
    <mergeCell ref="F35:F41"/>
    <mergeCell ref="F42:F46"/>
    <mergeCell ref="F47:F51"/>
    <mergeCell ref="A57:A61"/>
    <mergeCell ref="A52:A56"/>
    <mergeCell ref="A47:A51"/>
    <mergeCell ref="A42:A46"/>
    <mergeCell ref="A35:A41"/>
    <mergeCell ref="B21:C21"/>
    <mergeCell ref="B24:C24"/>
    <mergeCell ref="B30:C30"/>
    <mergeCell ref="A132:A134"/>
    <mergeCell ref="A135:A139"/>
    <mergeCell ref="A140:A143"/>
    <mergeCell ref="A144:A147"/>
    <mergeCell ref="A148:A150"/>
    <mergeCell ref="A151:A156"/>
    <mergeCell ref="A157:A160"/>
    <mergeCell ref="A161:A164"/>
    <mergeCell ref="A73:A78"/>
    <mergeCell ref="A103:A106"/>
    <mergeCell ref="A107:A110"/>
    <mergeCell ref="A111:A113"/>
    <mergeCell ref="B187:C187"/>
    <mergeCell ref="A191:A195"/>
    <mergeCell ref="B114:C114"/>
    <mergeCell ref="B122:C122"/>
    <mergeCell ref="B127:C127"/>
    <mergeCell ref="B132:C132"/>
    <mergeCell ref="B135:C135"/>
    <mergeCell ref="B140:C140"/>
    <mergeCell ref="B144:C144"/>
    <mergeCell ref="B148:C148"/>
    <mergeCell ref="B151:C151"/>
    <mergeCell ref="B157:C157"/>
    <mergeCell ref="B161:C161"/>
    <mergeCell ref="A165:A170"/>
    <mergeCell ref="B165:C165"/>
    <mergeCell ref="A171:A174"/>
    <mergeCell ref="B171:C171"/>
    <mergeCell ref="A175:A177"/>
    <mergeCell ref="B175:C175"/>
    <mergeCell ref="A178:A183"/>
    <mergeCell ref="B178:C178"/>
    <mergeCell ref="A184:A186"/>
    <mergeCell ref="B184:C184"/>
    <mergeCell ref="A127:A131"/>
    <mergeCell ref="A1:B2"/>
    <mergeCell ref="D1:E1"/>
    <mergeCell ref="D2:E2"/>
    <mergeCell ref="F4:F9"/>
    <mergeCell ref="A213:A214"/>
    <mergeCell ref="B4:C4"/>
    <mergeCell ref="A4:A9"/>
    <mergeCell ref="B10:C10"/>
    <mergeCell ref="B16:C16"/>
    <mergeCell ref="A10:A15"/>
    <mergeCell ref="A30:A34"/>
    <mergeCell ref="A24:A29"/>
    <mergeCell ref="A21:A23"/>
    <mergeCell ref="A16:A20"/>
    <mergeCell ref="B79:C79"/>
    <mergeCell ref="B62:C62"/>
    <mergeCell ref="B68:C68"/>
    <mergeCell ref="B73:C73"/>
    <mergeCell ref="B85:C85"/>
    <mergeCell ref="B92:C92"/>
    <mergeCell ref="B47:C47"/>
    <mergeCell ref="B52:C52"/>
    <mergeCell ref="B57:C57"/>
    <mergeCell ref="A187:A190"/>
  </mergeCells>
  <pageMargins left="0.7" right="0.7" top="0.75" bottom="0.75" header="0.3" footer="0.3"/>
  <pageSetup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showGridLines="0" rightToLeft="1" zoomScaleNormal="100" workbookViewId="0">
      <pane ySplit="3" topLeftCell="A109" activePane="bottomLeft" state="frozen"/>
      <selection pane="bottomLeft" sqref="A1:A2"/>
    </sheetView>
  </sheetViews>
  <sheetFormatPr defaultColWidth="0" defaultRowHeight="15" zeroHeight="1"/>
  <cols>
    <col min="1" max="1" width="14.5703125" style="27" customWidth="1"/>
    <col min="2" max="2" width="120.7109375" style="27" customWidth="1"/>
    <col min="3" max="3" width="10.7109375" style="191" customWidth="1"/>
    <col min="4" max="4" width="10.7109375" style="27" customWidth="1"/>
    <col min="5" max="5" width="50.7109375" style="27" customWidth="1"/>
    <col min="6" max="6" width="0" style="27" hidden="1" customWidth="1"/>
    <col min="7" max="16384" width="9.140625" style="27" hidden="1"/>
  </cols>
  <sheetData>
    <row r="1" spans="1:5" s="25" customFormat="1" ht="50.1" customHeight="1">
      <c r="A1" s="710"/>
      <c r="B1" s="61" t="s">
        <v>911</v>
      </c>
      <c r="C1" s="711" t="s">
        <v>785</v>
      </c>
      <c r="D1" s="711"/>
      <c r="E1" s="58">
        <f>'شناسنامه بازدید'!D3</f>
        <v>0</v>
      </c>
    </row>
    <row r="2" spans="1:5" s="25" customFormat="1" ht="50.1" customHeight="1">
      <c r="A2" s="710"/>
      <c r="B2" s="63" t="str">
        <f>"نام ارزیاب / ارزیابان:       "&amp;'شناسنامه بازدید'!C12</f>
        <v xml:space="preserve">نام ارزیاب / ارزیابان:       </v>
      </c>
      <c r="C2" s="711" t="s">
        <v>357</v>
      </c>
      <c r="D2" s="711"/>
      <c r="E2" s="58">
        <f>'شناسنامه بازدید'!B3</f>
        <v>0</v>
      </c>
    </row>
    <row r="3" spans="1:5" ht="50.1" customHeight="1">
      <c r="A3" s="64" t="s">
        <v>1</v>
      </c>
      <c r="B3" s="64" t="s">
        <v>2</v>
      </c>
      <c r="C3" s="65" t="s">
        <v>934</v>
      </c>
      <c r="D3" s="58" t="s">
        <v>3</v>
      </c>
      <c r="E3" s="66" t="s">
        <v>786</v>
      </c>
    </row>
    <row r="4" spans="1:5" s="203" customFormat="1" ht="24.95" customHeight="1">
      <c r="A4" s="840" t="s">
        <v>2050</v>
      </c>
      <c r="B4" s="840"/>
      <c r="C4" s="205">
        <f>SUM(C5:C8)</f>
        <v>4</v>
      </c>
      <c r="D4" s="205">
        <f>SUM(D5:D8)</f>
        <v>0</v>
      </c>
      <c r="E4" s="819"/>
    </row>
    <row r="5" spans="1:5" s="203" customFormat="1" ht="24.95" customHeight="1">
      <c r="A5" s="192">
        <v>1</v>
      </c>
      <c r="B5" s="193" t="s">
        <v>1972</v>
      </c>
      <c r="C5" s="206">
        <v>1</v>
      </c>
      <c r="D5" s="207"/>
      <c r="E5" s="820"/>
    </row>
    <row r="6" spans="1:5" s="203" customFormat="1" ht="24.95" customHeight="1">
      <c r="A6" s="192">
        <v>2</v>
      </c>
      <c r="B6" s="193" t="s">
        <v>45</v>
      </c>
      <c r="C6" s="206">
        <v>1</v>
      </c>
      <c r="D6" s="207"/>
      <c r="E6" s="821"/>
    </row>
    <row r="7" spans="1:5" s="203" customFormat="1" ht="24.95" customHeight="1">
      <c r="A7" s="192">
        <v>3</v>
      </c>
      <c r="B7" s="193" t="s">
        <v>1973</v>
      </c>
      <c r="C7" s="206">
        <v>1</v>
      </c>
      <c r="D7" s="207"/>
      <c r="E7" s="820"/>
    </row>
    <row r="8" spans="1:5" s="203" customFormat="1" ht="46.5" customHeight="1">
      <c r="A8" s="192">
        <v>4</v>
      </c>
      <c r="B8" s="193" t="s">
        <v>1974</v>
      </c>
      <c r="C8" s="206">
        <v>1</v>
      </c>
      <c r="D8" s="207"/>
      <c r="E8" s="820"/>
    </row>
    <row r="9" spans="1:5" s="203" customFormat="1" ht="24.95" customHeight="1">
      <c r="A9" s="832" t="s">
        <v>2049</v>
      </c>
      <c r="B9" s="833"/>
      <c r="C9" s="205">
        <f>SUM(C10:C16)</f>
        <v>7</v>
      </c>
      <c r="D9" s="205">
        <f>SUM(D10:D16)</f>
        <v>0</v>
      </c>
      <c r="E9" s="819"/>
    </row>
    <row r="10" spans="1:5" s="203" customFormat="1" ht="24.95" customHeight="1">
      <c r="A10" s="202">
        <v>1</v>
      </c>
      <c r="B10" s="193" t="s">
        <v>1975</v>
      </c>
      <c r="C10" s="206">
        <v>0.5</v>
      </c>
      <c r="D10" s="219"/>
      <c r="E10" s="820"/>
    </row>
    <row r="11" spans="1:5" s="203" customFormat="1" ht="45.75" customHeight="1">
      <c r="A11" s="202">
        <v>2</v>
      </c>
      <c r="B11" s="193" t="s">
        <v>1976</v>
      </c>
      <c r="C11" s="206">
        <v>1</v>
      </c>
      <c r="D11" s="219"/>
      <c r="E11" s="820"/>
    </row>
    <row r="12" spans="1:5" s="203" customFormat="1" ht="46.5" customHeight="1">
      <c r="A12" s="202">
        <v>3</v>
      </c>
      <c r="B12" s="193" t="s">
        <v>1977</v>
      </c>
      <c r="C12" s="206">
        <v>1</v>
      </c>
      <c r="D12" s="207"/>
      <c r="E12" s="820"/>
    </row>
    <row r="13" spans="1:5" s="203" customFormat="1" ht="24.95" customHeight="1">
      <c r="A13" s="202">
        <v>4</v>
      </c>
      <c r="B13" s="193" t="s">
        <v>1978</v>
      </c>
      <c r="C13" s="206">
        <v>1</v>
      </c>
      <c r="D13" s="207"/>
      <c r="E13" s="820"/>
    </row>
    <row r="14" spans="1:5" s="203" customFormat="1" ht="24.95" customHeight="1">
      <c r="A14" s="202">
        <v>5</v>
      </c>
      <c r="B14" s="193" t="s">
        <v>1979</v>
      </c>
      <c r="C14" s="206">
        <v>1</v>
      </c>
      <c r="D14" s="207"/>
      <c r="E14" s="820"/>
    </row>
    <row r="15" spans="1:5" s="203" customFormat="1" ht="42" customHeight="1">
      <c r="A15" s="202">
        <v>6</v>
      </c>
      <c r="B15" s="193" t="s">
        <v>1980</v>
      </c>
      <c r="C15" s="206">
        <v>1.5</v>
      </c>
      <c r="D15" s="207"/>
      <c r="E15" s="820"/>
    </row>
    <row r="16" spans="1:5" s="203" customFormat="1" ht="55.5" customHeight="1">
      <c r="A16" s="202">
        <v>7</v>
      </c>
      <c r="B16" s="193" t="s">
        <v>1981</v>
      </c>
      <c r="C16" s="206">
        <v>1</v>
      </c>
      <c r="D16" s="207"/>
      <c r="E16" s="821"/>
    </row>
    <row r="17" spans="1:5" s="203" customFormat="1" ht="24.95" customHeight="1">
      <c r="A17" s="832" t="s">
        <v>2048</v>
      </c>
      <c r="B17" s="833"/>
      <c r="C17" s="205">
        <f>SUM(C18:C22)</f>
        <v>5</v>
      </c>
      <c r="D17" s="205">
        <f>SUM(D18:D22)</f>
        <v>0</v>
      </c>
      <c r="E17" s="819"/>
    </row>
    <row r="18" spans="1:5" s="203" customFormat="1" ht="55.5" customHeight="1">
      <c r="A18" s="202">
        <v>1</v>
      </c>
      <c r="B18" s="194" t="s">
        <v>1982</v>
      </c>
      <c r="C18" s="206">
        <v>0.5</v>
      </c>
      <c r="D18" s="219"/>
      <c r="E18" s="820"/>
    </row>
    <row r="19" spans="1:5" s="203" customFormat="1" ht="48.75" customHeight="1">
      <c r="A19" s="202">
        <v>2</v>
      </c>
      <c r="B19" s="193" t="s">
        <v>1983</v>
      </c>
      <c r="C19" s="206">
        <v>1.5</v>
      </c>
      <c r="D19" s="219"/>
      <c r="E19" s="820"/>
    </row>
    <row r="20" spans="1:5" s="203" customFormat="1" ht="54.75" customHeight="1">
      <c r="A20" s="202">
        <v>3</v>
      </c>
      <c r="B20" s="193" t="s">
        <v>1984</v>
      </c>
      <c r="C20" s="206">
        <v>1</v>
      </c>
      <c r="D20" s="219"/>
      <c r="E20" s="820"/>
    </row>
    <row r="21" spans="1:5" s="203" customFormat="1" ht="48" customHeight="1">
      <c r="A21" s="202">
        <v>4</v>
      </c>
      <c r="B21" s="193" t="s">
        <v>1985</v>
      </c>
      <c r="C21" s="206">
        <v>1</v>
      </c>
      <c r="D21" s="207"/>
      <c r="E21" s="820"/>
    </row>
    <row r="22" spans="1:5" s="203" customFormat="1" ht="24.95" customHeight="1">
      <c r="A22" s="202">
        <v>5</v>
      </c>
      <c r="B22" s="193" t="s">
        <v>60</v>
      </c>
      <c r="C22" s="206">
        <v>1</v>
      </c>
      <c r="D22" s="207"/>
      <c r="E22" s="821"/>
    </row>
    <row r="23" spans="1:5" s="203" customFormat="1" ht="38.25" customHeight="1">
      <c r="A23" s="832" t="s">
        <v>2020</v>
      </c>
      <c r="B23" s="833"/>
      <c r="C23" s="208">
        <f>SUM(C24:C29)</f>
        <v>6</v>
      </c>
      <c r="D23" s="208">
        <f>SUM(D24:D29)</f>
        <v>0</v>
      </c>
      <c r="E23" s="819"/>
    </row>
    <row r="24" spans="1:5" s="203" customFormat="1" ht="24.95" customHeight="1">
      <c r="A24" s="192">
        <v>1</v>
      </c>
      <c r="B24" s="193" t="s">
        <v>1986</v>
      </c>
      <c r="C24" s="206">
        <v>1</v>
      </c>
      <c r="D24" s="207"/>
      <c r="E24" s="820"/>
    </row>
    <row r="25" spans="1:5" s="203" customFormat="1" ht="24.95" customHeight="1">
      <c r="A25" s="192">
        <v>2</v>
      </c>
      <c r="B25" s="193" t="s">
        <v>377</v>
      </c>
      <c r="C25" s="209">
        <v>1</v>
      </c>
      <c r="D25" s="207"/>
      <c r="E25" s="820"/>
    </row>
    <row r="26" spans="1:5" s="203" customFormat="1" ht="24.95" customHeight="1">
      <c r="A26" s="192">
        <v>3</v>
      </c>
      <c r="B26" s="193" t="s">
        <v>46</v>
      </c>
      <c r="C26" s="209">
        <v>1</v>
      </c>
      <c r="D26" s="207"/>
      <c r="E26" s="820"/>
    </row>
    <row r="27" spans="1:5" s="203" customFormat="1" ht="24.95" customHeight="1">
      <c r="A27" s="192">
        <v>4</v>
      </c>
      <c r="B27" s="193" t="s">
        <v>47</v>
      </c>
      <c r="C27" s="209">
        <v>1</v>
      </c>
      <c r="D27" s="207"/>
      <c r="E27" s="820"/>
    </row>
    <row r="28" spans="1:5" s="203" customFormat="1" ht="24.95" customHeight="1">
      <c r="A28" s="192">
        <v>5</v>
      </c>
      <c r="B28" s="193" t="s">
        <v>1987</v>
      </c>
      <c r="C28" s="206">
        <v>1</v>
      </c>
      <c r="D28" s="207"/>
      <c r="E28" s="820"/>
    </row>
    <row r="29" spans="1:5" s="203" customFormat="1" ht="48.75" customHeight="1">
      <c r="A29" s="192">
        <v>6</v>
      </c>
      <c r="B29" s="193" t="s">
        <v>1988</v>
      </c>
      <c r="C29" s="209">
        <v>1</v>
      </c>
      <c r="D29" s="207"/>
      <c r="E29" s="821"/>
    </row>
    <row r="30" spans="1:5" s="203" customFormat="1" ht="24.95" customHeight="1">
      <c r="A30" s="832" t="s">
        <v>2021</v>
      </c>
      <c r="B30" s="833"/>
      <c r="C30" s="205">
        <f>SUM(C31:C32)</f>
        <v>3</v>
      </c>
      <c r="D30" s="205">
        <f>SUM(D31:D32)</f>
        <v>0</v>
      </c>
      <c r="E30" s="819"/>
    </row>
    <row r="31" spans="1:5" s="203" customFormat="1" ht="24.95" customHeight="1">
      <c r="A31" s="192">
        <v>1</v>
      </c>
      <c r="B31" s="193" t="s">
        <v>48</v>
      </c>
      <c r="C31" s="206">
        <v>1</v>
      </c>
      <c r="D31" s="207"/>
      <c r="E31" s="820"/>
    </row>
    <row r="32" spans="1:5" s="203" customFormat="1" ht="54" customHeight="1">
      <c r="A32" s="192">
        <v>2</v>
      </c>
      <c r="B32" s="193" t="s">
        <v>1989</v>
      </c>
      <c r="C32" s="206">
        <v>2</v>
      </c>
      <c r="D32" s="207"/>
      <c r="E32" s="820"/>
    </row>
    <row r="33" spans="1:5" s="203" customFormat="1" ht="24.95" customHeight="1">
      <c r="A33" s="832" t="s">
        <v>2022</v>
      </c>
      <c r="B33" s="833"/>
      <c r="C33" s="205">
        <f>SUM(C34:C36)</f>
        <v>4</v>
      </c>
      <c r="D33" s="205">
        <f>SUM(D34:D36)</f>
        <v>0</v>
      </c>
      <c r="E33" s="819"/>
    </row>
    <row r="34" spans="1:5" s="203" customFormat="1" ht="24.95" customHeight="1">
      <c r="A34" s="192">
        <v>1</v>
      </c>
      <c r="B34" s="193" t="s">
        <v>1990</v>
      </c>
      <c r="C34" s="206">
        <v>1</v>
      </c>
      <c r="D34" s="207"/>
      <c r="E34" s="820"/>
    </row>
    <row r="35" spans="1:5" s="203" customFormat="1" ht="24.95" customHeight="1">
      <c r="A35" s="192">
        <v>2</v>
      </c>
      <c r="B35" s="193" t="s">
        <v>1991</v>
      </c>
      <c r="C35" s="206">
        <v>1</v>
      </c>
      <c r="D35" s="207"/>
      <c r="E35" s="820"/>
    </row>
    <row r="36" spans="1:5" s="203" customFormat="1" ht="65.25" customHeight="1">
      <c r="A36" s="192">
        <v>3</v>
      </c>
      <c r="B36" s="193" t="s">
        <v>1992</v>
      </c>
      <c r="C36" s="206">
        <v>2</v>
      </c>
      <c r="D36" s="207"/>
      <c r="E36" s="820"/>
    </row>
    <row r="37" spans="1:5" s="203" customFormat="1" ht="24.95" customHeight="1">
      <c r="A37" s="832" t="s">
        <v>2023</v>
      </c>
      <c r="B37" s="833"/>
      <c r="C37" s="208">
        <f>SUM(C38:C40)</f>
        <v>2.5</v>
      </c>
      <c r="D37" s="208">
        <f>SUM(D38:D40)</f>
        <v>0</v>
      </c>
      <c r="E37" s="819"/>
    </row>
    <row r="38" spans="1:5" s="203" customFormat="1" ht="24.95" customHeight="1">
      <c r="A38" s="192">
        <v>1</v>
      </c>
      <c r="B38" s="193" t="s">
        <v>1993</v>
      </c>
      <c r="C38" s="209">
        <v>0.5</v>
      </c>
      <c r="D38" s="207"/>
      <c r="E38" s="820"/>
    </row>
    <row r="39" spans="1:5" s="203" customFormat="1" ht="24.95" customHeight="1">
      <c r="A39" s="192">
        <v>2</v>
      </c>
      <c r="B39" s="193" t="s">
        <v>49</v>
      </c>
      <c r="C39" s="209">
        <v>1</v>
      </c>
      <c r="D39" s="207"/>
      <c r="E39" s="820"/>
    </row>
    <row r="40" spans="1:5" s="203" customFormat="1" ht="57" customHeight="1">
      <c r="A40" s="192">
        <v>3</v>
      </c>
      <c r="B40" s="193" t="s">
        <v>1994</v>
      </c>
      <c r="C40" s="209">
        <v>1</v>
      </c>
      <c r="D40" s="207"/>
      <c r="E40" s="820"/>
    </row>
    <row r="41" spans="1:5" s="203" customFormat="1" ht="24.95" customHeight="1">
      <c r="A41" s="832" t="s">
        <v>2024</v>
      </c>
      <c r="B41" s="833"/>
      <c r="C41" s="208">
        <f>SUM(C42:C45)</f>
        <v>3</v>
      </c>
      <c r="D41" s="208">
        <f>SUM(D42:D45)</f>
        <v>0</v>
      </c>
      <c r="E41" s="819"/>
    </row>
    <row r="42" spans="1:5" s="203" customFormat="1" ht="24.95" customHeight="1">
      <c r="A42" s="192">
        <v>1</v>
      </c>
      <c r="B42" s="193" t="s">
        <v>50</v>
      </c>
      <c r="C42" s="209">
        <v>1</v>
      </c>
      <c r="D42" s="207"/>
      <c r="E42" s="820"/>
    </row>
    <row r="43" spans="1:5" s="203" customFormat="1" ht="44.25" customHeight="1">
      <c r="A43" s="192">
        <v>2</v>
      </c>
      <c r="B43" s="193" t="s">
        <v>51</v>
      </c>
      <c r="C43" s="209">
        <v>1</v>
      </c>
      <c r="D43" s="207"/>
      <c r="E43" s="820"/>
    </row>
    <row r="44" spans="1:5" s="203" customFormat="1" ht="24.95" customHeight="1">
      <c r="A44" s="192">
        <v>3</v>
      </c>
      <c r="B44" s="193" t="s">
        <v>52</v>
      </c>
      <c r="C44" s="209">
        <v>0.5</v>
      </c>
      <c r="D44" s="207"/>
      <c r="E44" s="820"/>
    </row>
    <row r="45" spans="1:5" s="203" customFormat="1" ht="24.95" customHeight="1">
      <c r="A45" s="192">
        <v>4</v>
      </c>
      <c r="B45" s="193" t="s">
        <v>53</v>
      </c>
      <c r="C45" s="209">
        <v>0.5</v>
      </c>
      <c r="D45" s="207"/>
      <c r="E45" s="821"/>
    </row>
    <row r="46" spans="1:5" s="203" customFormat="1" ht="24.95" customHeight="1">
      <c r="A46" s="832" t="s">
        <v>2025</v>
      </c>
      <c r="B46" s="833"/>
      <c r="C46" s="208">
        <f>SUM(C47:C48)</f>
        <v>2</v>
      </c>
      <c r="D46" s="208">
        <f>SUM(D47:D48)</f>
        <v>0</v>
      </c>
      <c r="E46" s="819"/>
    </row>
    <row r="47" spans="1:5" s="203" customFormat="1" ht="24.95" customHeight="1">
      <c r="A47" s="192">
        <v>1</v>
      </c>
      <c r="B47" s="193" t="s">
        <v>54</v>
      </c>
      <c r="C47" s="209">
        <v>1</v>
      </c>
      <c r="D47" s="207"/>
      <c r="E47" s="820"/>
    </row>
    <row r="48" spans="1:5" s="203" customFormat="1" ht="24.95" customHeight="1">
      <c r="A48" s="192">
        <v>2</v>
      </c>
      <c r="B48" s="193" t="s">
        <v>912</v>
      </c>
      <c r="C48" s="209">
        <v>1</v>
      </c>
      <c r="D48" s="207"/>
      <c r="E48" s="820"/>
    </row>
    <row r="49" spans="1:5" s="203" customFormat="1" ht="24.95" customHeight="1">
      <c r="A49" s="832" t="s">
        <v>2026</v>
      </c>
      <c r="B49" s="833"/>
      <c r="C49" s="208">
        <f>SUM(C50:C57)</f>
        <v>8</v>
      </c>
      <c r="D49" s="208">
        <f>SUM(D50:D57)</f>
        <v>0</v>
      </c>
      <c r="E49" s="819"/>
    </row>
    <row r="50" spans="1:5" s="203" customFormat="1" ht="24.95" customHeight="1">
      <c r="A50" s="202">
        <v>1</v>
      </c>
      <c r="B50" s="193" t="s">
        <v>1995</v>
      </c>
      <c r="C50" s="209">
        <v>1</v>
      </c>
      <c r="D50" s="219"/>
      <c r="E50" s="820"/>
    </row>
    <row r="51" spans="1:5" s="203" customFormat="1" ht="64.5" customHeight="1">
      <c r="A51" s="202">
        <v>2</v>
      </c>
      <c r="B51" s="193" t="s">
        <v>1996</v>
      </c>
      <c r="C51" s="209">
        <v>1</v>
      </c>
      <c r="D51" s="219"/>
      <c r="E51" s="820"/>
    </row>
    <row r="52" spans="1:5" s="203" customFormat="1" ht="24.95" customHeight="1">
      <c r="A52" s="202">
        <v>3</v>
      </c>
      <c r="B52" s="193" t="s">
        <v>1997</v>
      </c>
      <c r="C52" s="209">
        <v>1</v>
      </c>
      <c r="D52" s="219"/>
      <c r="E52" s="820"/>
    </row>
    <row r="53" spans="1:5" s="203" customFormat="1" ht="24.95" customHeight="1">
      <c r="A53" s="202">
        <v>4</v>
      </c>
      <c r="B53" s="193" t="s">
        <v>1998</v>
      </c>
      <c r="C53" s="209">
        <v>1</v>
      </c>
      <c r="D53" s="219"/>
      <c r="E53" s="820"/>
    </row>
    <row r="54" spans="1:5" s="203" customFormat="1" ht="99.75" customHeight="1">
      <c r="A54" s="192">
        <v>5</v>
      </c>
      <c r="B54" s="193" t="s">
        <v>1999</v>
      </c>
      <c r="C54" s="209">
        <v>1</v>
      </c>
      <c r="D54" s="207"/>
      <c r="E54" s="820"/>
    </row>
    <row r="55" spans="1:5" s="203" customFormat="1" ht="24.95" customHeight="1">
      <c r="A55" s="192">
        <v>6</v>
      </c>
      <c r="B55" s="193" t="s">
        <v>2000</v>
      </c>
      <c r="C55" s="209">
        <v>1</v>
      </c>
      <c r="D55" s="207"/>
      <c r="E55" s="820"/>
    </row>
    <row r="56" spans="1:5" s="203" customFormat="1" ht="39">
      <c r="A56" s="192">
        <v>7</v>
      </c>
      <c r="B56" s="193" t="s">
        <v>55</v>
      </c>
      <c r="C56" s="209">
        <v>1</v>
      </c>
      <c r="D56" s="207"/>
      <c r="E56" s="820"/>
    </row>
    <row r="57" spans="1:5" s="203" customFormat="1" ht="75" customHeight="1">
      <c r="A57" s="192">
        <v>8</v>
      </c>
      <c r="B57" s="193" t="s">
        <v>378</v>
      </c>
      <c r="C57" s="209">
        <v>1</v>
      </c>
      <c r="D57" s="207"/>
      <c r="E57" s="821"/>
    </row>
    <row r="58" spans="1:5" s="203" customFormat="1" ht="24.95" customHeight="1">
      <c r="A58" s="832" t="s">
        <v>2027</v>
      </c>
      <c r="B58" s="833"/>
      <c r="C58" s="208">
        <f>SUM(C59:C61)</f>
        <v>3</v>
      </c>
      <c r="D58" s="208">
        <f>SUM(D59:D61)</f>
        <v>0</v>
      </c>
      <c r="E58" s="819"/>
    </row>
    <row r="59" spans="1:5" s="203" customFormat="1" ht="24.95" customHeight="1">
      <c r="A59" s="192">
        <v>1</v>
      </c>
      <c r="B59" s="193" t="s">
        <v>2001</v>
      </c>
      <c r="C59" s="209">
        <v>1</v>
      </c>
      <c r="D59" s="207"/>
      <c r="E59" s="820"/>
    </row>
    <row r="60" spans="1:5" s="203" customFormat="1" ht="106.5" customHeight="1">
      <c r="A60" s="192">
        <v>2</v>
      </c>
      <c r="B60" s="195" t="s">
        <v>2002</v>
      </c>
      <c r="C60" s="210">
        <v>1</v>
      </c>
      <c r="D60" s="207"/>
      <c r="E60" s="820"/>
    </row>
    <row r="61" spans="1:5" s="203" customFormat="1" ht="69" customHeight="1">
      <c r="A61" s="192">
        <v>3</v>
      </c>
      <c r="B61" s="193" t="s">
        <v>2003</v>
      </c>
      <c r="C61" s="209">
        <v>1</v>
      </c>
      <c r="D61" s="207"/>
      <c r="E61" s="820"/>
    </row>
    <row r="62" spans="1:5" s="203" customFormat="1" ht="24.95" customHeight="1">
      <c r="A62" s="832" t="s">
        <v>2028</v>
      </c>
      <c r="B62" s="833"/>
      <c r="C62" s="208">
        <f>SUM(C63:C69)</f>
        <v>6</v>
      </c>
      <c r="D62" s="208">
        <f>SUM(D63:D69)</f>
        <v>0</v>
      </c>
      <c r="E62" s="819"/>
    </row>
    <row r="63" spans="1:5" s="203" customFormat="1" ht="47.25" customHeight="1">
      <c r="A63" s="192">
        <v>1</v>
      </c>
      <c r="B63" s="193" t="s">
        <v>2004</v>
      </c>
      <c r="C63" s="209">
        <v>1</v>
      </c>
      <c r="D63" s="207"/>
      <c r="E63" s="820"/>
    </row>
    <row r="64" spans="1:5" s="203" customFormat="1" ht="24.95" customHeight="1">
      <c r="A64" s="192">
        <v>2</v>
      </c>
      <c r="B64" s="193" t="s">
        <v>56</v>
      </c>
      <c r="C64" s="209">
        <v>0.5</v>
      </c>
      <c r="D64" s="207"/>
      <c r="E64" s="820"/>
    </row>
    <row r="65" spans="1:5" s="203" customFormat="1" ht="24.95" customHeight="1">
      <c r="A65" s="192">
        <v>3</v>
      </c>
      <c r="B65" s="193" t="s">
        <v>2005</v>
      </c>
      <c r="C65" s="209">
        <v>1</v>
      </c>
      <c r="D65" s="207"/>
      <c r="E65" s="820"/>
    </row>
    <row r="66" spans="1:5" s="203" customFormat="1" ht="24.95" customHeight="1">
      <c r="A66" s="192">
        <v>4</v>
      </c>
      <c r="B66" s="193" t="s">
        <v>57</v>
      </c>
      <c r="C66" s="209">
        <v>0.5</v>
      </c>
      <c r="D66" s="207"/>
      <c r="E66" s="820"/>
    </row>
    <row r="67" spans="1:5" s="203" customFormat="1" ht="24.95" customHeight="1">
      <c r="A67" s="192">
        <v>5</v>
      </c>
      <c r="B67" s="193" t="s">
        <v>58</v>
      </c>
      <c r="C67" s="209">
        <v>1</v>
      </c>
      <c r="D67" s="207"/>
      <c r="E67" s="820"/>
    </row>
    <row r="68" spans="1:5" s="203" customFormat="1" ht="71.25" customHeight="1">
      <c r="A68" s="192">
        <v>6</v>
      </c>
      <c r="B68" s="193" t="s">
        <v>2006</v>
      </c>
      <c r="C68" s="209">
        <v>1</v>
      </c>
      <c r="D68" s="207"/>
      <c r="E68" s="820"/>
    </row>
    <row r="69" spans="1:5" s="203" customFormat="1" ht="24.95" customHeight="1">
      <c r="A69" s="192">
        <v>7</v>
      </c>
      <c r="B69" s="193" t="s">
        <v>59</v>
      </c>
      <c r="C69" s="209">
        <v>1</v>
      </c>
      <c r="D69" s="207"/>
      <c r="E69" s="821"/>
    </row>
    <row r="70" spans="1:5" s="203" customFormat="1" ht="24.95" customHeight="1">
      <c r="A70" s="832" t="s">
        <v>2029</v>
      </c>
      <c r="B70" s="833"/>
      <c r="C70" s="208">
        <f>SUM(C71:C73)</f>
        <v>3</v>
      </c>
      <c r="D70" s="208">
        <f>SUM(D71:D73)</f>
        <v>0</v>
      </c>
      <c r="E70" s="819"/>
    </row>
    <row r="71" spans="1:5" s="203" customFormat="1" ht="24.95" customHeight="1">
      <c r="A71" s="192">
        <v>1</v>
      </c>
      <c r="B71" s="194" t="s">
        <v>2007</v>
      </c>
      <c r="C71" s="209">
        <v>1</v>
      </c>
      <c r="D71" s="207"/>
      <c r="E71" s="820"/>
    </row>
    <row r="72" spans="1:5" s="203" customFormat="1" ht="24.95" customHeight="1">
      <c r="A72" s="192">
        <v>2</v>
      </c>
      <c r="B72" s="193" t="s">
        <v>2008</v>
      </c>
      <c r="C72" s="211">
        <v>1</v>
      </c>
      <c r="D72" s="207"/>
      <c r="E72" s="820"/>
    </row>
    <row r="73" spans="1:5" s="203" customFormat="1" ht="24.95" customHeight="1">
      <c r="A73" s="192">
        <v>3</v>
      </c>
      <c r="B73" s="195" t="s">
        <v>2009</v>
      </c>
      <c r="C73" s="212">
        <v>1</v>
      </c>
      <c r="D73" s="207"/>
      <c r="E73" s="820"/>
    </row>
    <row r="74" spans="1:5" s="203" customFormat="1" ht="24.95" customHeight="1">
      <c r="A74" s="832" t="s">
        <v>2030</v>
      </c>
      <c r="B74" s="833"/>
      <c r="C74" s="213">
        <f>SUM(C75:C78)</f>
        <v>4</v>
      </c>
      <c r="D74" s="213">
        <f>SUM(D75:D78)</f>
        <v>0</v>
      </c>
      <c r="E74" s="819"/>
    </row>
    <row r="75" spans="1:5" s="203" customFormat="1" ht="24.95" customHeight="1">
      <c r="A75" s="192">
        <v>1</v>
      </c>
      <c r="B75" s="194" t="s">
        <v>2010</v>
      </c>
      <c r="C75" s="209">
        <v>1</v>
      </c>
      <c r="D75" s="214"/>
      <c r="E75" s="820"/>
    </row>
    <row r="76" spans="1:5" s="203" customFormat="1" ht="24.95" customHeight="1">
      <c r="A76" s="192">
        <v>2</v>
      </c>
      <c r="B76" s="196" t="s">
        <v>2011</v>
      </c>
      <c r="C76" s="209">
        <v>1</v>
      </c>
      <c r="D76" s="214"/>
      <c r="E76" s="820"/>
    </row>
    <row r="77" spans="1:5" s="203" customFormat="1" ht="24.95" customHeight="1">
      <c r="A77" s="192">
        <v>3</v>
      </c>
      <c r="B77" s="196" t="s">
        <v>2012</v>
      </c>
      <c r="C77" s="209">
        <v>1</v>
      </c>
      <c r="D77" s="207"/>
      <c r="E77" s="820"/>
    </row>
    <row r="78" spans="1:5" s="203" customFormat="1" ht="24.95" customHeight="1">
      <c r="A78" s="192">
        <v>4</v>
      </c>
      <c r="B78" s="193" t="s">
        <v>61</v>
      </c>
      <c r="C78" s="209">
        <v>1</v>
      </c>
      <c r="D78" s="207"/>
      <c r="E78" s="821"/>
    </row>
    <row r="79" spans="1:5" s="203" customFormat="1" ht="24.95" customHeight="1">
      <c r="A79" s="832" t="s">
        <v>2031</v>
      </c>
      <c r="B79" s="833"/>
      <c r="C79" s="208">
        <f>SUM(C80:C83)</f>
        <v>4</v>
      </c>
      <c r="D79" s="208">
        <f>SUM(D80:D83)</f>
        <v>0</v>
      </c>
      <c r="E79" s="819"/>
    </row>
    <row r="80" spans="1:5" s="203" customFormat="1" ht="24.95" customHeight="1">
      <c r="A80" s="192">
        <v>1</v>
      </c>
      <c r="B80" s="193" t="s">
        <v>62</v>
      </c>
      <c r="C80" s="209">
        <v>1</v>
      </c>
      <c r="D80" s="207"/>
      <c r="E80" s="820"/>
    </row>
    <row r="81" spans="1:5" s="203" customFormat="1" ht="24.95" customHeight="1">
      <c r="A81" s="192">
        <v>2</v>
      </c>
      <c r="B81" s="193" t="s">
        <v>2013</v>
      </c>
      <c r="C81" s="209">
        <v>1</v>
      </c>
      <c r="D81" s="207"/>
      <c r="E81" s="820"/>
    </row>
    <row r="82" spans="1:5" s="203" customFormat="1" ht="24.95" customHeight="1">
      <c r="A82" s="192">
        <v>3</v>
      </c>
      <c r="B82" s="193" t="s">
        <v>379</v>
      </c>
      <c r="C82" s="209">
        <v>1</v>
      </c>
      <c r="D82" s="207"/>
      <c r="E82" s="820"/>
    </row>
    <row r="83" spans="1:5" s="203" customFormat="1" ht="24.95" customHeight="1">
      <c r="A83" s="192">
        <v>4</v>
      </c>
      <c r="B83" s="197" t="s">
        <v>63</v>
      </c>
      <c r="C83" s="209">
        <v>1</v>
      </c>
      <c r="D83" s="207"/>
      <c r="E83" s="821"/>
    </row>
    <row r="84" spans="1:5" s="203" customFormat="1" ht="24.95" customHeight="1">
      <c r="A84" s="832" t="s">
        <v>2032</v>
      </c>
      <c r="B84" s="833"/>
      <c r="C84" s="208">
        <f>SUM(C85:C87)</f>
        <v>3</v>
      </c>
      <c r="D84" s="208">
        <f>SUM(D85:D87)</f>
        <v>0</v>
      </c>
      <c r="E84" s="819"/>
    </row>
    <row r="85" spans="1:5" s="203" customFormat="1" ht="24.95" customHeight="1">
      <c r="A85" s="202">
        <v>1</v>
      </c>
      <c r="B85" s="196" t="s">
        <v>2014</v>
      </c>
      <c r="C85" s="211">
        <v>1</v>
      </c>
      <c r="D85" s="219"/>
      <c r="E85" s="820"/>
    </row>
    <row r="86" spans="1:5" s="203" customFormat="1" ht="24.95" customHeight="1">
      <c r="A86" s="192">
        <v>2</v>
      </c>
      <c r="B86" s="196" t="s">
        <v>64</v>
      </c>
      <c r="C86" s="211">
        <v>1</v>
      </c>
      <c r="D86" s="207"/>
      <c r="E86" s="820"/>
    </row>
    <row r="87" spans="1:5" s="203" customFormat="1" ht="24.95" customHeight="1">
      <c r="A87" s="192">
        <v>3</v>
      </c>
      <c r="B87" s="193" t="s">
        <v>2015</v>
      </c>
      <c r="C87" s="211">
        <v>1</v>
      </c>
      <c r="D87" s="207"/>
      <c r="E87" s="821"/>
    </row>
    <row r="88" spans="1:5" s="203" customFormat="1" ht="24.95" customHeight="1">
      <c r="A88" s="832" t="s">
        <v>2035</v>
      </c>
      <c r="B88" s="833"/>
      <c r="C88" s="215">
        <v>3</v>
      </c>
      <c r="D88" s="216"/>
      <c r="E88" s="836"/>
    </row>
    <row r="89" spans="1:5" s="203" customFormat="1" ht="24.95" customHeight="1">
      <c r="A89" s="832" t="s">
        <v>2034</v>
      </c>
      <c r="B89" s="833"/>
      <c r="C89" s="215">
        <v>1</v>
      </c>
      <c r="D89" s="216"/>
      <c r="E89" s="836"/>
    </row>
    <row r="90" spans="1:5" s="203" customFormat="1" ht="24.95" customHeight="1">
      <c r="A90" s="832" t="s">
        <v>2036</v>
      </c>
      <c r="B90" s="833"/>
      <c r="C90" s="215">
        <v>1</v>
      </c>
      <c r="D90" s="216"/>
      <c r="E90" s="836"/>
    </row>
    <row r="91" spans="1:5" s="203" customFormat="1" ht="24.95" customHeight="1">
      <c r="A91" s="832" t="s">
        <v>2037</v>
      </c>
      <c r="B91" s="833"/>
      <c r="C91" s="217">
        <v>2</v>
      </c>
      <c r="D91" s="216"/>
      <c r="E91" s="836"/>
    </row>
    <row r="92" spans="1:5" s="203" customFormat="1" ht="24.95" customHeight="1">
      <c r="A92" s="832" t="s">
        <v>2039</v>
      </c>
      <c r="B92" s="833"/>
      <c r="C92" s="215">
        <v>1</v>
      </c>
      <c r="D92" s="216"/>
      <c r="E92" s="836"/>
    </row>
    <row r="93" spans="1:5" s="203" customFormat="1" ht="24.95" customHeight="1">
      <c r="A93" s="838" t="s">
        <v>2038</v>
      </c>
      <c r="B93" s="839"/>
      <c r="C93" s="218">
        <v>3</v>
      </c>
      <c r="D93" s="216"/>
      <c r="E93" s="836"/>
    </row>
    <row r="94" spans="1:5" s="203" customFormat="1" ht="51" customHeight="1">
      <c r="A94" s="832" t="s">
        <v>2040</v>
      </c>
      <c r="B94" s="833"/>
      <c r="C94" s="218">
        <v>1</v>
      </c>
      <c r="D94" s="216"/>
      <c r="E94" s="837"/>
    </row>
    <row r="95" spans="1:5" s="203" customFormat="1" ht="51" customHeight="1">
      <c r="A95" s="832" t="s">
        <v>2041</v>
      </c>
      <c r="B95" s="833"/>
      <c r="C95" s="217">
        <v>1</v>
      </c>
      <c r="D95" s="216"/>
      <c r="E95" s="198"/>
    </row>
    <row r="96" spans="1:5" s="203" customFormat="1" ht="51" customHeight="1">
      <c r="A96" s="832" t="s">
        <v>2042</v>
      </c>
      <c r="B96" s="833"/>
      <c r="C96" s="215">
        <v>2</v>
      </c>
      <c r="D96" s="216"/>
      <c r="E96" s="198"/>
    </row>
    <row r="97" spans="1:5" s="203" customFormat="1" ht="51" customHeight="1">
      <c r="A97" s="832" t="s">
        <v>2043</v>
      </c>
      <c r="B97" s="833"/>
      <c r="C97" s="215">
        <v>1.5</v>
      </c>
      <c r="D97" s="216"/>
      <c r="E97" s="198"/>
    </row>
    <row r="98" spans="1:5" s="203" customFormat="1" ht="51" customHeight="1">
      <c r="A98" s="832" t="s">
        <v>2044</v>
      </c>
      <c r="B98" s="833"/>
      <c r="C98" s="215">
        <v>1</v>
      </c>
      <c r="D98" s="216"/>
      <c r="E98" s="198"/>
    </row>
    <row r="99" spans="1:5" s="203" customFormat="1" ht="51" customHeight="1">
      <c r="A99" s="832" t="s">
        <v>2045</v>
      </c>
      <c r="B99" s="833"/>
      <c r="C99" s="215">
        <v>1</v>
      </c>
      <c r="D99" s="216"/>
      <c r="E99" s="198"/>
    </row>
    <row r="100" spans="1:5" s="203" customFormat="1" ht="51" customHeight="1">
      <c r="A100" s="832" t="s">
        <v>2046</v>
      </c>
      <c r="B100" s="833"/>
      <c r="C100" s="215">
        <v>2</v>
      </c>
      <c r="D100" s="216"/>
      <c r="E100" s="198"/>
    </row>
    <row r="101" spans="1:5" s="203" customFormat="1" ht="51" customHeight="1">
      <c r="A101" s="832" t="s">
        <v>2047</v>
      </c>
      <c r="B101" s="833"/>
      <c r="C101" s="215">
        <v>2</v>
      </c>
      <c r="D101" s="216"/>
      <c r="E101" s="198"/>
    </row>
    <row r="102" spans="1:5" s="203" customFormat="1" ht="51" customHeight="1">
      <c r="A102" s="832" t="s">
        <v>2033</v>
      </c>
      <c r="B102" s="835"/>
      <c r="C102" s="833"/>
      <c r="D102" s="200"/>
      <c r="E102" s="198"/>
    </row>
    <row r="103" spans="1:5" s="204" customFormat="1" ht="21" customHeight="1">
      <c r="A103" s="220">
        <v>1</v>
      </c>
      <c r="B103" s="194" t="s">
        <v>2016</v>
      </c>
      <c r="C103" s="199"/>
      <c r="D103" s="834"/>
      <c r="E103" s="834"/>
    </row>
    <row r="104" spans="1:5" s="204" customFormat="1" ht="21" customHeight="1">
      <c r="A104" s="220">
        <v>2</v>
      </c>
      <c r="B104" s="194" t="s">
        <v>2017</v>
      </c>
      <c r="C104" s="199"/>
      <c r="D104" s="834"/>
      <c r="E104" s="834"/>
    </row>
    <row r="105" spans="1:5" s="204" customFormat="1" ht="21" customHeight="1">
      <c r="A105" s="220">
        <v>3</v>
      </c>
      <c r="B105" s="194" t="s">
        <v>913</v>
      </c>
      <c r="C105" s="199"/>
      <c r="D105" s="834"/>
      <c r="E105" s="834"/>
    </row>
    <row r="106" spans="1:5" s="204" customFormat="1" ht="21" customHeight="1">
      <c r="A106" s="220">
        <v>4</v>
      </c>
      <c r="B106" s="194" t="s">
        <v>2018</v>
      </c>
      <c r="C106" s="199"/>
      <c r="D106" s="834"/>
      <c r="E106" s="834"/>
    </row>
    <row r="107" spans="1:5" s="204" customFormat="1" ht="21" customHeight="1">
      <c r="A107" s="220">
        <v>5</v>
      </c>
      <c r="B107" s="194" t="s">
        <v>914</v>
      </c>
      <c r="C107" s="199"/>
      <c r="D107" s="834"/>
      <c r="E107" s="834"/>
    </row>
    <row r="108" spans="1:5" s="204" customFormat="1" ht="21" customHeight="1">
      <c r="A108" s="220">
        <v>6</v>
      </c>
      <c r="B108" s="194" t="s">
        <v>915</v>
      </c>
      <c r="C108" s="199"/>
      <c r="D108" s="834"/>
      <c r="E108" s="834"/>
    </row>
    <row r="109" spans="1:5" s="204" customFormat="1" ht="21" customHeight="1">
      <c r="A109" s="220">
        <v>7</v>
      </c>
      <c r="B109" s="194" t="s">
        <v>2019</v>
      </c>
      <c r="C109" s="201"/>
      <c r="D109" s="834"/>
      <c r="E109" s="834"/>
    </row>
    <row r="110" spans="1:5" s="25" customFormat="1" ht="24.95" customHeight="1">
      <c r="A110" s="766"/>
      <c r="B110" s="26" t="s">
        <v>5</v>
      </c>
      <c r="C110" s="47">
        <f>SUM(C88:C101,C84,C79,C74,C70,C62,C58,C49,C46,C41,C37,C33,C30,C23,C17,C9,C4)</f>
        <v>90</v>
      </c>
      <c r="D110" s="769" t="s">
        <v>6</v>
      </c>
      <c r="E110" s="771">
        <f>C111/C110*100</f>
        <v>0</v>
      </c>
    </row>
    <row r="111" spans="1:5" s="25" customFormat="1" ht="24.95" customHeight="1">
      <c r="A111" s="768"/>
      <c r="B111" s="26" t="s">
        <v>7</v>
      </c>
      <c r="C111" s="47">
        <f>SUM(D4,D9,D17,D23,D30,D33,D37,D41,D46,D49,D58,D62,D70,D74,D79,D84,D88:D101)</f>
        <v>0</v>
      </c>
      <c r="D111" s="770"/>
      <c r="E111" s="772"/>
    </row>
    <row r="112" spans="1:5" ht="300" customHeight="1">
      <c r="A112" s="809"/>
      <c r="B112" s="809"/>
      <c r="C112" s="809"/>
      <c r="D112" s="809"/>
      <c r="E112" s="809"/>
    </row>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sheetData>
  <sheetProtection formatRows="0" selectLockedCells="1"/>
  <mergeCells count="63">
    <mergeCell ref="A33:B33"/>
    <mergeCell ref="D105:E105"/>
    <mergeCell ref="A99:B99"/>
    <mergeCell ref="A98:B98"/>
    <mergeCell ref="A112:E112"/>
    <mergeCell ref="D106:E106"/>
    <mergeCell ref="D107:E107"/>
    <mergeCell ref="A58:B58"/>
    <mergeCell ref="A62:B62"/>
    <mergeCell ref="A70:B70"/>
    <mergeCell ref="A4:B4"/>
    <mergeCell ref="A9:B9"/>
    <mergeCell ref="A17:B17"/>
    <mergeCell ref="E4:E6"/>
    <mergeCell ref="E7:E8"/>
    <mergeCell ref="E9:E16"/>
    <mergeCell ref="E17:E22"/>
    <mergeCell ref="A23:B23"/>
    <mergeCell ref="A46:B46"/>
    <mergeCell ref="D104:E104"/>
    <mergeCell ref="E88:E94"/>
    <mergeCell ref="A30:B30"/>
    <mergeCell ref="A89:B89"/>
    <mergeCell ref="A90:B90"/>
    <mergeCell ref="A37:B37"/>
    <mergeCell ref="A41:B41"/>
    <mergeCell ref="E84:E87"/>
    <mergeCell ref="A94:B94"/>
    <mergeCell ref="A93:B93"/>
    <mergeCell ref="A92:B92"/>
    <mergeCell ref="A97:B97"/>
    <mergeCell ref="A96:B96"/>
    <mergeCell ref="A100:B100"/>
    <mergeCell ref="C1:D1"/>
    <mergeCell ref="C2:D2"/>
    <mergeCell ref="E41:E45"/>
    <mergeCell ref="E49:E57"/>
    <mergeCell ref="E79:E83"/>
    <mergeCell ref="E74:E78"/>
    <mergeCell ref="E46:E48"/>
    <mergeCell ref="E70:E73"/>
    <mergeCell ref="E58:E61"/>
    <mergeCell ref="E62:E69"/>
    <mergeCell ref="E23:E29"/>
    <mergeCell ref="E30:E32"/>
    <mergeCell ref="E33:E36"/>
    <mergeCell ref="E37:E40"/>
    <mergeCell ref="A1:A2"/>
    <mergeCell ref="A49:B49"/>
    <mergeCell ref="A110:A111"/>
    <mergeCell ref="D110:D111"/>
    <mergeCell ref="E110:E111"/>
    <mergeCell ref="A74:B74"/>
    <mergeCell ref="A79:B79"/>
    <mergeCell ref="A84:B84"/>
    <mergeCell ref="A88:B88"/>
    <mergeCell ref="A91:B91"/>
    <mergeCell ref="A95:B95"/>
    <mergeCell ref="D103:E103"/>
    <mergeCell ref="A101:B101"/>
    <mergeCell ref="A102:C102"/>
    <mergeCell ref="D108:E108"/>
    <mergeCell ref="D109:E109"/>
  </mergeCells>
  <pageMargins left="0.7" right="0.7" top="0.75" bottom="0.75" header="0.3" footer="0.3"/>
  <pageSetup scale="43" orientation="landscape" r:id="rId1"/>
  <ignoredErrors>
    <ignoredError sqref="C84"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فهرست</vt:lpstr>
      <vt:lpstr>شناسنامه بازدید</vt:lpstr>
      <vt:lpstr>ایمنی بیمار </vt:lpstr>
      <vt:lpstr>کنترل عفونت </vt:lpstr>
      <vt:lpstr>اورژانس</vt:lpstr>
      <vt:lpstr>مراقبت ویژه</vt:lpstr>
      <vt:lpstr>NICU</vt:lpstr>
      <vt:lpstr>مراقبتهای جراحی و بیهوشی </vt:lpstr>
      <vt:lpstr>سلامت مادر ونوزاد </vt:lpstr>
      <vt:lpstr>کودکان 59-1 ماهه </vt:lpstr>
      <vt:lpstr>مدیریت پرستاری </vt:lpstr>
      <vt:lpstr>مراقبت پرستاری </vt:lpstr>
      <vt:lpstr>آموزش و پیگیری بیمار </vt:lpstr>
      <vt:lpstr>تغذیه و رژیم درمانی </vt:lpstr>
      <vt:lpstr>پرتو پزشکی</vt:lpstr>
      <vt:lpstr>بانک خون</vt:lpstr>
      <vt:lpstr>آزمایشگاه</vt:lpstr>
      <vt:lpstr>میکروب شناسی</vt:lpstr>
      <vt:lpstr>بهداشت محیط </vt:lpstr>
      <vt:lpstr>بهداشت حرفه ای </vt:lpstr>
      <vt:lpstr>تجهیزات پزشکی </vt:lpstr>
      <vt:lpstr>ملزومات پزشکی </vt:lpstr>
      <vt:lpstr>مدیریت دارویی</vt:lpstr>
      <vt:lpstr>مدیریت خطر حوادث و بلایا</vt:lpstr>
      <vt:lpstr>مددکاری اجتماعی </vt:lpstr>
      <vt:lpstr>تاسیسات</vt:lpstr>
      <vt:lpstr>تعرفه و اقتصاد درمان</vt:lpstr>
      <vt:lpstr>حقوق گیرندگان خدمت </vt:lpstr>
      <vt:lpstr>طرح انطباق</vt:lpstr>
      <vt:lpstr>شکایات</vt:lpstr>
      <vt:lpstr>گردشگری سلامت </vt:lpstr>
      <vt:lpstr>نظارت بیمارستانی</vt:lpstr>
      <vt:lpstr>کارنامه</vt:lpstr>
      <vt:lpstr>نتایج تحلیلی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partovi</dc:creator>
  <cp:lastModifiedBy>User</cp:lastModifiedBy>
  <cp:lastPrinted>2023-07-26T06:11:07Z</cp:lastPrinted>
  <dcterms:created xsi:type="dcterms:W3CDTF">2021-08-08T09:06:28Z</dcterms:created>
  <dcterms:modified xsi:type="dcterms:W3CDTF">2023-08-05T08:11:53Z</dcterms:modified>
</cp:coreProperties>
</file>